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 tabRatio="500" activeTab="2"/>
  </bookViews>
  <sheets>
    <sheet name="Case study" sheetId="4" r:id="rId1"/>
    <sheet name="Detailed budget - Phase 1" sheetId="2" r:id="rId2"/>
    <sheet name="Consolidated Budget - Phase 2" sheetId="1" r:id="rId3"/>
  </sheets>
  <definedNames>
    <definedName name="_xlnm.Print_Area" localSheetId="2">'Consolidated Budget - Phase 2'!$A$1:$G$28</definedName>
    <definedName name="_xlnm.Print_Area" localSheetId="1">'Case study'!$B$3:$F$22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24" i="1"/>
  <c r="J17" i="2"/>
  <c r="J23" i="2"/>
  <c r="J31" i="2"/>
  <c r="J38" i="2"/>
  <c r="J93" i="2"/>
  <c r="J102" i="2"/>
  <c r="J114" i="2"/>
  <c r="J115" i="2"/>
  <c r="E8" i="1"/>
  <c r="I13" i="2"/>
  <c r="I14" i="2"/>
  <c r="I8" i="2"/>
  <c r="I9" i="2"/>
  <c r="I10" i="2"/>
  <c r="I11" i="2"/>
  <c r="I12" i="2"/>
  <c r="I15" i="2"/>
  <c r="I16" i="2"/>
  <c r="I17" i="2"/>
  <c r="I19" i="2"/>
  <c r="I20" i="2"/>
  <c r="I21" i="2"/>
  <c r="I22" i="2"/>
  <c r="I23" i="2"/>
  <c r="I25" i="2"/>
  <c r="I26" i="2"/>
  <c r="I27" i="2"/>
  <c r="I28" i="2"/>
  <c r="I29" i="2"/>
  <c r="I30" i="2"/>
  <c r="I31" i="2"/>
  <c r="I33" i="2"/>
  <c r="I34" i="2"/>
  <c r="I35" i="2"/>
  <c r="I36" i="2"/>
  <c r="I37" i="2"/>
  <c r="I38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5" i="2"/>
  <c r="I96" i="2"/>
  <c r="I97" i="2"/>
  <c r="I98" i="2"/>
  <c r="I99" i="2"/>
  <c r="I100" i="2"/>
  <c r="I101" i="2"/>
  <c r="I102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E13" i="1"/>
  <c r="E14" i="1"/>
  <c r="E15" i="1"/>
  <c r="E16" i="1"/>
  <c r="E17" i="1"/>
  <c r="E18" i="1"/>
  <c r="E19" i="1"/>
  <c r="E20" i="1"/>
  <c r="E21" i="1"/>
  <c r="E11" i="1"/>
  <c r="E12" i="1"/>
  <c r="E22" i="1"/>
</calcChain>
</file>

<file path=xl/sharedStrings.xml><?xml version="1.0" encoding="utf-8"?>
<sst xmlns="http://schemas.openxmlformats.org/spreadsheetml/2006/main" count="544" uniqueCount="315">
  <si>
    <t xml:space="preserve">Item description </t>
  </si>
  <si>
    <t>Unit type</t>
  </si>
  <si>
    <t>Venue</t>
  </si>
  <si>
    <t>Profiling Coordinator salary</t>
  </si>
  <si>
    <t>Local travel</t>
  </si>
  <si>
    <t>Regional travel</t>
  </si>
  <si>
    <t>TRANSLATION</t>
  </si>
  <si>
    <t>Translation of data collection tools</t>
  </si>
  <si>
    <t>Sub total: Step 2</t>
  </si>
  <si>
    <t>Field supervisor</t>
  </si>
  <si>
    <t>Team leader</t>
  </si>
  <si>
    <t>Enumerators</t>
  </si>
  <si>
    <t>Focus group discussion facilitators</t>
  </si>
  <si>
    <t>Data entry staff for paper data collection</t>
  </si>
  <si>
    <t>EVENTS - meetings</t>
  </si>
  <si>
    <t xml:space="preserve">TRAVEL </t>
  </si>
  <si>
    <t>Local travel (quantitative and qualitative staff)</t>
  </si>
  <si>
    <t xml:space="preserve">Regional travel </t>
  </si>
  <si>
    <t>Tablets for mobile data collection</t>
  </si>
  <si>
    <t>Phones for mobile data collection</t>
  </si>
  <si>
    <t>lump sum</t>
  </si>
  <si>
    <t>Rental of GPS devices</t>
  </si>
  <si>
    <t>EVENTS - data analysis workshop</t>
  </si>
  <si>
    <t>EVENTS - community validation workshop</t>
  </si>
  <si>
    <t>Deciding whether to embark on a profiling process</t>
  </si>
  <si>
    <t xml:space="preserve">Establishing a collaborative process in a profiling exercise </t>
  </si>
  <si>
    <t>Sub total: Step 4</t>
  </si>
  <si>
    <t>STEP 2:</t>
  </si>
  <si>
    <t>STEP 4:</t>
  </si>
  <si>
    <t>Planning and collecting data for a profiling exercise</t>
  </si>
  <si>
    <t>Sub total: Step 5</t>
  </si>
  <si>
    <t>Sub total: Step 3</t>
  </si>
  <si>
    <t>Sub total: Step 1</t>
  </si>
  <si>
    <t>Validating and disseminating findings from a profiling exercise</t>
  </si>
  <si>
    <t xml:space="preserve">Accommodation </t>
  </si>
  <si>
    <t>Accommodation</t>
  </si>
  <si>
    <t>Budget heading</t>
  </si>
  <si>
    <t>INCOME</t>
  </si>
  <si>
    <t>TOTAL INCOME:</t>
  </si>
  <si>
    <t>EXPENDITURE</t>
  </si>
  <si>
    <t>TOTAL EXPENDITURE:</t>
  </si>
  <si>
    <t>1.1.1</t>
  </si>
  <si>
    <t>1.1.2</t>
  </si>
  <si>
    <t>1.1.3</t>
  </si>
  <si>
    <t>EX1</t>
  </si>
  <si>
    <t>2.2.1</t>
  </si>
  <si>
    <t>2.2.2</t>
  </si>
  <si>
    <t>2.2.3</t>
  </si>
  <si>
    <t>2.2.4</t>
  </si>
  <si>
    <t>2.3.1</t>
  </si>
  <si>
    <t>2.3.2</t>
  </si>
  <si>
    <t>EX2</t>
  </si>
  <si>
    <t>3.2.1</t>
  </si>
  <si>
    <t>3.2.2</t>
  </si>
  <si>
    <t>3.2.3</t>
  </si>
  <si>
    <t>3.2.4</t>
  </si>
  <si>
    <t>3.3.1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</si>
  <si>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</si>
  <si>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</si>
  <si>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</si>
  <si>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</si>
  <si>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</si>
  <si>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</si>
  <si>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</si>
  <si>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</si>
  <si>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</si>
  <si>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</si>
  <si>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</si>
  <si>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</si>
  <si>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</si>
  <si>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</si>
  <si>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</si>
  <si>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</si>
  <si>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</si>
  <si>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4.4.1</t>
  </si>
  <si>
    <t>4.4.2</t>
  </si>
  <si>
    <t>4.5.1</t>
  </si>
  <si>
    <t>4.6.1</t>
  </si>
  <si>
    <t>5.1.1</t>
  </si>
  <si>
    <t>5.2.1</t>
  </si>
  <si>
    <t>5.2.2</t>
  </si>
  <si>
    <t>5.2.3</t>
  </si>
  <si>
    <t>EX3</t>
  </si>
  <si>
    <t>EX4</t>
  </si>
  <si>
    <t>In-kind contributions (INC)</t>
  </si>
  <si>
    <t>IN1</t>
  </si>
  <si>
    <t>IN2</t>
  </si>
  <si>
    <t>EX5</t>
  </si>
  <si>
    <t>Meetings</t>
  </si>
  <si>
    <t>Transport and travel</t>
  </si>
  <si>
    <t>Training programme</t>
  </si>
  <si>
    <t>Publishing and advocacy</t>
  </si>
  <si>
    <t>EX6</t>
  </si>
  <si>
    <t>EX7</t>
  </si>
  <si>
    <r>
      <t xml:space="preserve">TOTAL
</t>
    </r>
    <r>
      <rPr>
        <b/>
        <sz val="12"/>
        <color rgb="FFFF0000"/>
        <rFont val="Calibri"/>
        <scheme val="minor"/>
      </rPr>
      <t>USD</t>
    </r>
  </si>
  <si>
    <t>OVERALL BUDGET GAP:</t>
  </si>
  <si>
    <t>Refreshments and meals</t>
  </si>
  <si>
    <t>Account 
code</t>
  </si>
  <si>
    <t>SUPPLIES for data collection</t>
  </si>
  <si>
    <t>Printing of technical documents</t>
  </si>
  <si>
    <t>EX8</t>
  </si>
  <si>
    <t>Daily subsistence allowance/per diem</t>
  </si>
  <si>
    <t>PRINTING of technical documents</t>
  </si>
  <si>
    <t>4.7.1</t>
  </si>
  <si>
    <t>STEP1:</t>
  </si>
  <si>
    <t>STEP 3:</t>
  </si>
  <si>
    <t>STEP 5:</t>
  </si>
  <si>
    <t>STEP 6:</t>
  </si>
  <si>
    <t>INITIAL BUDGET PLANNING WORKSHEET FOR A PROFILING EXERCISE</t>
  </si>
  <si>
    <t>Refreshments (coffee breaks, beverages, etc.)</t>
  </si>
  <si>
    <t>daily rate</t>
  </si>
  <si>
    <t>TRAVEL</t>
  </si>
  <si>
    <t>TRANSPORT</t>
  </si>
  <si>
    <t>IT EQUIPMENT for data collection</t>
  </si>
  <si>
    <t>person/month</t>
  </si>
  <si>
    <t>Enumeration form</t>
  </si>
  <si>
    <t>4.6.2</t>
  </si>
  <si>
    <t>Data processing and operation supervisor</t>
  </si>
  <si>
    <t>Data entry controller for paper data collection</t>
  </si>
  <si>
    <t>Local guides</t>
  </si>
  <si>
    <t>Awareness raising staff</t>
  </si>
  <si>
    <t>Interpreter</t>
  </si>
  <si>
    <t>4.1.8</t>
  </si>
  <si>
    <t>4.1.9</t>
  </si>
  <si>
    <t>4.1.10</t>
  </si>
  <si>
    <t>4.1.11</t>
  </si>
  <si>
    <t>Office materials  (folders, pens)</t>
  </si>
  <si>
    <t>Printing</t>
  </si>
  <si>
    <t>4.3.6</t>
  </si>
  <si>
    <t>Identifying vests, T-shirts, caps for data collectors</t>
  </si>
  <si>
    <t>Badges for data collectors</t>
  </si>
  <si>
    <t>4.6.3</t>
  </si>
  <si>
    <t>Other supplies</t>
  </si>
  <si>
    <t>Site manager questionnaire</t>
  </si>
  <si>
    <t>Household questionnaire</t>
  </si>
  <si>
    <t>Focus group discussion question guide</t>
  </si>
  <si>
    <t>Supervisor's manual</t>
  </si>
  <si>
    <t xml:space="preserve">Team leader's manual </t>
  </si>
  <si>
    <t>Survey manual</t>
  </si>
  <si>
    <t>Enumerator's manual</t>
  </si>
  <si>
    <t>Data entry manual</t>
  </si>
  <si>
    <t>Methodology document</t>
  </si>
  <si>
    <t>Awareness raising strategy</t>
  </si>
  <si>
    <t>4.7.2</t>
  </si>
  <si>
    <t>4.7.3</t>
  </si>
  <si>
    <t>doc</t>
  </si>
  <si>
    <t>Other printed materials (leaflets, brochures, posters)</t>
  </si>
  <si>
    <t>4.6.4</t>
  </si>
  <si>
    <t>4.8.1</t>
  </si>
  <si>
    <t>4.8.2</t>
  </si>
  <si>
    <t>4.8.3</t>
  </si>
  <si>
    <t>4.8.4</t>
  </si>
  <si>
    <t>4.8.5</t>
  </si>
  <si>
    <t>4.8.6</t>
  </si>
  <si>
    <t>4.8.7</t>
  </si>
  <si>
    <t>4.8.8</t>
  </si>
  <si>
    <t>4.8.9</t>
  </si>
  <si>
    <t>4.8.10</t>
  </si>
  <si>
    <t>4.8.11</t>
  </si>
  <si>
    <t>4.8.12</t>
  </si>
  <si>
    <t>OFFICE MATERIALS</t>
  </si>
  <si>
    <t>Data collection form</t>
  </si>
  <si>
    <t>package/person</t>
  </si>
  <si>
    <t>4.9.1</t>
  </si>
  <si>
    <t>4.9.2</t>
  </si>
  <si>
    <t>Scissors, hole puncher</t>
  </si>
  <si>
    <t>Pen, markers, pencils, rubbers, folders, plastic sleeves, carbon papers (2 pieces per staff)</t>
  </si>
  <si>
    <t>package/team</t>
  </si>
  <si>
    <t>OFFICE SPACE</t>
  </si>
  <si>
    <t>4.10.1</t>
  </si>
  <si>
    <t>Office space for data entry staff</t>
  </si>
  <si>
    <t>Laptops/computers</t>
  </si>
  <si>
    <t>Other data collection equipment (mobile recharge cards, HF handsets, megaphones, CDs)</t>
  </si>
  <si>
    <t>USD keys</t>
  </si>
  <si>
    <t>Printers</t>
  </si>
  <si>
    <t>4.6.5</t>
  </si>
  <si>
    <t>4.6.6</t>
  </si>
  <si>
    <t>4.6.7</t>
  </si>
  <si>
    <t>Drivers</t>
  </si>
  <si>
    <t>4.8.13</t>
  </si>
  <si>
    <t>Office material (folders, pens)</t>
  </si>
  <si>
    <t>1.1.4</t>
  </si>
  <si>
    <t>Consultant for drafting the final report</t>
  </si>
  <si>
    <t>6.1.1</t>
  </si>
  <si>
    <t>6.1.2</t>
  </si>
  <si>
    <t>6.1.3</t>
  </si>
  <si>
    <t>6.2.1</t>
  </si>
  <si>
    <t>6.2.2</t>
  </si>
  <si>
    <t>6.2.3</t>
  </si>
  <si>
    <t>6.3.1</t>
  </si>
  <si>
    <t>Sub total: Step 6</t>
  </si>
  <si>
    <t>EVENTS - launch of the final report</t>
  </si>
  <si>
    <t>6.4.1</t>
  </si>
  <si>
    <t>6.4.2</t>
  </si>
  <si>
    <t>6.4.3</t>
  </si>
  <si>
    <t>IT Equipment</t>
  </si>
  <si>
    <t>Supplies and materials</t>
  </si>
  <si>
    <t>EX9</t>
  </si>
  <si>
    <t>Office space for Profiling Coordinator</t>
  </si>
  <si>
    <t>PUBLISHING</t>
  </si>
  <si>
    <t>-</t>
  </si>
  <si>
    <t>Office space</t>
  </si>
  <si>
    <t>EXPENDITURE and INC TOTAL</t>
  </si>
  <si>
    <t>PERSONNEL COSTS</t>
  </si>
  <si>
    <t>Administrative assistant salary</t>
  </si>
  <si>
    <t>Driver salary</t>
  </si>
  <si>
    <t>Supporting staff salary</t>
  </si>
  <si>
    <t>EVENTS - awareness raising meetings</t>
  </si>
  <si>
    <t>CORE EXERCISE COSTS</t>
  </si>
  <si>
    <t>HR:</t>
  </si>
  <si>
    <t>HR1</t>
  </si>
  <si>
    <t>HR2</t>
  </si>
  <si>
    <t>HR3</t>
  </si>
  <si>
    <t>HR4</t>
  </si>
  <si>
    <t>HR5</t>
  </si>
  <si>
    <t>RC:</t>
  </si>
  <si>
    <t>Core Running Costs (RC)</t>
  </si>
  <si>
    <t>RC1</t>
  </si>
  <si>
    <t>RC2</t>
  </si>
  <si>
    <t>RC3</t>
  </si>
  <si>
    <t>RC4</t>
  </si>
  <si>
    <t>Office equipment (laptops, printers, etc.)</t>
  </si>
  <si>
    <t xml:space="preserve">Core Human Resources costs (HR) </t>
  </si>
  <si>
    <t>Office materials (folders, pens, etc.)</t>
  </si>
  <si>
    <t>Sub total: Core exercise costs</t>
  </si>
  <si>
    <t xml:space="preserve">EVENTS - personnel training on quantitative analysis </t>
  </si>
  <si>
    <t>EVENTS - personnel training on qualitative analysis</t>
  </si>
  <si>
    <t xml:space="preserve">Venue </t>
  </si>
  <si>
    <t xml:space="preserve">Refreshments and lunch </t>
  </si>
  <si>
    <t>EVENTS - validation workshops</t>
  </si>
  <si>
    <t xml:space="preserve">Consultant for editing the final report </t>
  </si>
  <si>
    <t xml:space="preserve">Consultant for translating the final report </t>
  </si>
  <si>
    <t>Publishing of the final report</t>
  </si>
  <si>
    <t>Designing the methodology for a profiling process</t>
  </si>
  <si>
    <t>Vehicle hire and fuel</t>
  </si>
  <si>
    <t>4.2.2</t>
  </si>
  <si>
    <t>5.1.2</t>
  </si>
  <si>
    <t>5.1.3</t>
  </si>
  <si>
    <t>5.1.4</t>
  </si>
  <si>
    <t>item</t>
  </si>
  <si>
    <t>monthly rate</t>
  </si>
  <si>
    <t>rate/person</t>
  </si>
  <si>
    <r>
      <t xml:space="preserve">Unit cost USD
</t>
    </r>
    <r>
      <rPr>
        <i/>
        <sz val="10"/>
        <color theme="0" tint="-0.34998626667073579"/>
        <rFont val="Calibri"/>
        <scheme val="minor"/>
      </rPr>
      <t xml:space="preserve">(Indicate the price of </t>
    </r>
    <r>
      <rPr>
        <i/>
        <u/>
        <sz val="10"/>
        <color theme="0" tint="-0.34998626667073579"/>
        <rFont val="Calibri"/>
        <scheme val="minor"/>
      </rPr>
      <t>one</t>
    </r>
    <r>
      <rPr>
        <i/>
        <sz val="10"/>
        <color theme="0" tint="-0.34998626667073579"/>
        <rFont val="Calibri"/>
        <scheme val="minor"/>
      </rPr>
      <t xml:space="preserve"> unit of the item in "Unit type" column)</t>
    </r>
  </si>
  <si>
    <r>
      <t xml:space="preserve">Total cost USD
</t>
    </r>
    <r>
      <rPr>
        <i/>
        <sz val="10"/>
        <color theme="1"/>
        <rFont val="Calibri"/>
        <scheme val="minor"/>
      </rPr>
      <t>(embedded formula to calculate the cost of the budget item)</t>
    </r>
  </si>
  <si>
    <r>
      <t xml:space="preserve">Account Code
</t>
    </r>
    <r>
      <rPr>
        <i/>
        <sz val="10"/>
        <color theme="1"/>
        <rFont val="Calibri"/>
        <scheme val="minor"/>
      </rPr>
      <t>(embedded formula)</t>
    </r>
  </si>
  <si>
    <r>
      <t xml:space="preserve">Budget notes
</t>
    </r>
    <r>
      <rPr>
        <i/>
        <sz val="10"/>
        <color theme="0" tint="-0.34998626667073579"/>
        <rFont val="Calibri"/>
        <scheme val="minor"/>
      </rPr>
      <t>(Use this column to add explanatory details, budget assumptions, etc.)</t>
    </r>
    <r>
      <rPr>
        <b/>
        <sz val="12"/>
        <color theme="0" tint="-0.34998626667073579"/>
        <rFont val="Calibri"/>
        <scheme val="minor"/>
      </rPr>
      <t xml:space="preserve">
</t>
    </r>
  </si>
  <si>
    <r>
      <t xml:space="preserve">In-kind 
contribution (INC)
USD
</t>
    </r>
    <r>
      <rPr>
        <i/>
        <sz val="10"/>
        <color theme="5" tint="-0.249977111117893"/>
        <rFont val="Calibri"/>
        <scheme val="minor"/>
      </rPr>
      <t xml:space="preserve">(indicate estimated amounts for in-kind contribution from different partners. </t>
    </r>
    <r>
      <rPr>
        <i/>
        <u/>
        <sz val="10"/>
        <color theme="5" tint="-0.249977111117893"/>
        <rFont val="Calibri"/>
        <scheme val="minor"/>
      </rPr>
      <t>For example</t>
    </r>
    <r>
      <rPr>
        <i/>
        <sz val="10"/>
        <color theme="5" tint="-0.249977111117893"/>
        <rFont val="Calibri"/>
        <scheme val="minor"/>
      </rPr>
      <t>, $500 for venue, $50 for printing, etc.)</t>
    </r>
  </si>
  <si>
    <t>4.11.1</t>
  </si>
  <si>
    <t>Processing and analyzing data</t>
  </si>
  <si>
    <t>Translator/interpreter salary</t>
  </si>
  <si>
    <t xml:space="preserve">Other personnel costs </t>
  </si>
  <si>
    <t>Core running costs for the exercise</t>
  </si>
  <si>
    <t>Core human resources costs for the exercise</t>
  </si>
  <si>
    <t>EX-HR</t>
  </si>
  <si>
    <t>EX-RC</t>
  </si>
  <si>
    <r>
      <t xml:space="preserve">INC Organisation 
</t>
    </r>
    <r>
      <rPr>
        <i/>
        <sz val="10"/>
        <color theme="0" tint="-0.34998626667073579"/>
        <rFont val="Calibri"/>
        <scheme val="minor"/>
      </rPr>
      <t>(indicate the name of the organisation contributing with in-kind contribution)</t>
    </r>
  </si>
  <si>
    <t>IN3</t>
  </si>
  <si>
    <t>IN4</t>
  </si>
  <si>
    <t>$200</t>
  </si>
  <si>
    <t>/day</t>
  </si>
  <si>
    <t>$50</t>
  </si>
  <si>
    <t xml:space="preserve">2. Refreshments </t>
  </si>
  <si>
    <t>/per each consultation workshop</t>
  </si>
  <si>
    <t>$20</t>
  </si>
  <si>
    <t>3. Hire of 10 enumerators for 14 days</t>
  </si>
  <si>
    <t>4. Hire of 5 team leaders for 3 months</t>
  </si>
  <si>
    <t>$300</t>
  </si>
  <si>
    <t>/month</t>
  </si>
  <si>
    <t>5. Hire of 2 administrative assistants for 12 months</t>
  </si>
  <si>
    <t>/per person</t>
  </si>
  <si>
    <t xml:space="preserve">6. Accommodation costs for workshop participants </t>
  </si>
  <si>
    <t xml:space="preserve">    - 10 persons for quantitative training</t>
  </si>
  <si>
    <t xml:space="preserve">    - 15 persons for qualitative training</t>
  </si>
  <si>
    <t>7. Venue for launching the final report</t>
  </si>
  <si>
    <t>$10</t>
  </si>
  <si>
    <t>/per piece</t>
  </si>
  <si>
    <t>1. Office space for the Profiling Coordinator</t>
  </si>
  <si>
    <t>$100</t>
  </si>
  <si>
    <t>UNHCR</t>
  </si>
  <si>
    <t>ICRC</t>
  </si>
  <si>
    <t>4. Laptop for the Profiling Coordinator</t>
  </si>
  <si>
    <t>$900</t>
  </si>
  <si>
    <t>Ministry for IDPs</t>
  </si>
  <si>
    <t>1. Ministry for IDPs</t>
  </si>
  <si>
    <t>2. UNHCR</t>
  </si>
  <si>
    <t>3. DRC</t>
  </si>
  <si>
    <t>$250</t>
  </si>
  <si>
    <t>Overall expenses:</t>
  </si>
  <si>
    <t>In-kind contributions:</t>
  </si>
  <si>
    <t>Cash contributions:</t>
  </si>
  <si>
    <t>$1'000</t>
  </si>
  <si>
    <r>
      <t xml:space="preserve">Country: </t>
    </r>
    <r>
      <rPr>
        <sz val="12"/>
        <color theme="1"/>
        <rFont val="Calibri"/>
        <family val="2"/>
        <scheme val="minor"/>
      </rPr>
      <t>Freedonia</t>
    </r>
  </si>
  <si>
    <r>
      <t>Subject:</t>
    </r>
    <r>
      <rPr>
        <sz val="12"/>
        <color theme="1"/>
        <rFont val="Calibri"/>
        <family val="2"/>
        <scheme val="minor"/>
      </rPr>
      <t xml:space="preserve"> Internal displacement in Freedonia</t>
    </r>
  </si>
  <si>
    <r>
      <t xml:space="preserve">Proposed implementation dates: </t>
    </r>
    <r>
      <rPr>
        <sz val="12"/>
        <color theme="1"/>
        <rFont val="Calibri"/>
        <family val="2"/>
        <scheme val="minor"/>
      </rPr>
      <t>1 January XXXX - 31 December XXXX</t>
    </r>
  </si>
  <si>
    <r>
      <t xml:space="preserve">Cash contributions - partner 1 </t>
    </r>
    <r>
      <rPr>
        <i/>
        <sz val="12"/>
        <color rgb="FFFF0000"/>
        <rFont val="Calibri"/>
        <scheme val="minor"/>
      </rPr>
      <t>(Ministry for IDPs)</t>
    </r>
  </si>
  <si>
    <r>
      <t>Cash contributions - partner 2</t>
    </r>
    <r>
      <rPr>
        <i/>
        <sz val="12"/>
        <color rgb="FFFF0000"/>
        <rFont val="Calibri"/>
        <scheme val="minor"/>
      </rPr>
      <t xml:space="preserve"> (UNHCR)</t>
    </r>
  </si>
  <si>
    <r>
      <t xml:space="preserve">Cash contributions - partner 3 </t>
    </r>
    <r>
      <rPr>
        <i/>
        <sz val="12"/>
        <color rgb="FFFF0000"/>
        <rFont val="Calibri"/>
        <scheme val="minor"/>
      </rPr>
      <t>(DRC)</t>
    </r>
  </si>
  <si>
    <t>Need to cover remaining $2'600</t>
  </si>
  <si>
    <t>Need to fundraise for additional $1'100</t>
  </si>
  <si>
    <r>
      <rPr>
        <b/>
        <sz val="12"/>
        <color theme="0" tint="-0.34998626667073579"/>
        <rFont val="Calibri"/>
        <scheme val="minor"/>
      </rPr>
      <t xml:space="preserve">Number of units/Quantity </t>
    </r>
    <r>
      <rPr>
        <b/>
        <sz val="10"/>
        <color theme="0" tint="-0.34998626667073579"/>
        <rFont val="Calibri"/>
        <scheme val="minor"/>
      </rPr>
      <t xml:space="preserve">
</t>
    </r>
    <r>
      <rPr>
        <i/>
        <sz val="10"/>
        <color theme="0" tint="-0.34998626667073579"/>
        <rFont val="Calibri"/>
        <scheme val="minor"/>
      </rPr>
      <t xml:space="preserve">(Indicate how many of the items described in the "Unit type" column you need for the exercise. </t>
    </r>
    <r>
      <rPr>
        <i/>
        <u/>
        <sz val="10"/>
        <color theme="0" tint="-0.34998626667073579"/>
        <rFont val="Calibri"/>
        <scheme val="minor"/>
      </rPr>
      <t>For example</t>
    </r>
    <r>
      <rPr>
        <i/>
        <sz val="10"/>
        <color theme="0" tint="-0.34998626667073579"/>
        <rFont val="Calibri"/>
        <scheme val="minor"/>
      </rPr>
      <t xml:space="preserve">, indicate "1" for two months of salary for hiring just </t>
    </r>
    <r>
      <rPr>
        <i/>
        <u/>
        <sz val="10"/>
        <color theme="0" tint="-0.34998626667073579"/>
        <rFont val="Calibri"/>
        <scheme val="minor"/>
      </rPr>
      <t>one</t>
    </r>
    <r>
      <rPr>
        <i/>
        <sz val="10"/>
        <color theme="0" tint="-0.34998626667073579"/>
        <rFont val="Calibri"/>
        <scheme val="minor"/>
      </rPr>
      <t xml:space="preserve"> Administrative Assistant, indicate "2" if you plan to hire </t>
    </r>
    <r>
      <rPr>
        <i/>
        <u/>
        <sz val="10"/>
        <color theme="0" tint="-0.34998626667073579"/>
        <rFont val="Calibri"/>
        <scheme val="minor"/>
      </rPr>
      <t>two</t>
    </r>
    <r>
      <rPr>
        <i/>
        <sz val="10"/>
        <color theme="0" tint="-0.34998626667073579"/>
        <rFont val="Calibri"/>
        <scheme val="minor"/>
      </rPr>
      <t xml:space="preserve"> Administrative assistants during the same period, etc.)</t>
    </r>
  </si>
  <si>
    <t>/lump sum</t>
  </si>
  <si>
    <t>/lump sum (based on cost estimations)</t>
  </si>
  <si>
    <t>/per training (based on cost estimations)</t>
  </si>
  <si>
    <t>Fictional Case Study</t>
  </si>
  <si>
    <r>
      <rPr>
        <b/>
        <sz val="14"/>
        <color theme="1"/>
        <rFont val="Calibri"/>
        <scheme val="minor"/>
      </rPr>
      <t>Profiling of internal displacement in Freedonia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The Ministry for IDPs in collaboration with several humanitarian and development actors in Freedonia have submitted a country request for profiling support to JIPS. At this stage, they need need to develop a general overview of the budget for the proposed profiling exercise listing existent income sources and expenses. Their aim for elaborating the budget is two-fold. First, this will allow them to determine the existent budget gap taking into consideration current cash and in-kind contributions from all partners. Second, they will use this budget as a fund-raising tool for donors and organisations interested in the scope of the profiling exercise.</t>
    </r>
  </si>
  <si>
    <t>1. Consultation meetings venue (3 meetings for Step II)</t>
  </si>
  <si>
    <t>8. Rental of 10 GPS devices (once)</t>
  </si>
  <si>
    <t>2. Printing costs for qualitative/quantitative trainings</t>
  </si>
  <si>
    <t>3. Editing of the final report</t>
  </si>
  <si>
    <t>from UNHCR</t>
  </si>
  <si>
    <t>from ICRC</t>
  </si>
  <si>
    <t>from Ministry for IDPs</t>
  </si>
  <si>
    <t xml:space="preserve">In the result, the budget shows a total deficit of $11'850, which needs to be fundraised. This amount also reflects the in-kind contributions of partners participating in the profiling exercise, which has been given a moneray estimation based on existent quotations and costing. </t>
  </si>
  <si>
    <r>
      <t xml:space="preserve">Number of times/Frequency
</t>
    </r>
    <r>
      <rPr>
        <i/>
        <sz val="10"/>
        <color theme="0" tint="-0.34998626667073579"/>
        <rFont val="Calibri"/>
        <scheme val="minor"/>
      </rPr>
      <t xml:space="preserve">(Indicate how many times you will need the item described. </t>
    </r>
    <r>
      <rPr>
        <i/>
        <u/>
        <sz val="10"/>
        <color theme="0" tint="-0.34998626667073579"/>
        <rFont val="Calibri"/>
        <scheme val="minor"/>
      </rPr>
      <t>For example,</t>
    </r>
    <r>
      <rPr>
        <i/>
        <sz val="10"/>
        <color theme="0" tint="-0.34998626667073579"/>
        <rFont val="Calibri"/>
        <scheme val="minor"/>
      </rPr>
      <t xml:space="preserve"> indicate "2" if you will plan to contract only one Administrative Assistant during </t>
    </r>
    <r>
      <rPr>
        <i/>
        <u/>
        <sz val="10"/>
        <color theme="0" tint="-0.34998626667073579"/>
        <rFont val="Calibri"/>
        <scheme val="minor"/>
      </rPr>
      <t xml:space="preserve">two </t>
    </r>
    <r>
      <rPr>
        <i/>
        <sz val="10"/>
        <color theme="0" tint="-0.34998626667073579"/>
        <rFont val="Calibri"/>
        <scheme val="minor"/>
      </rPr>
      <t xml:space="preserve">months, indicate "5" if you plan to rent a car during </t>
    </r>
    <r>
      <rPr>
        <i/>
        <u/>
        <sz val="10"/>
        <color theme="0" tint="-0.34998626667073579"/>
        <rFont val="Calibri"/>
        <scheme val="minor"/>
      </rPr>
      <t xml:space="preserve">five </t>
    </r>
    <r>
      <rPr>
        <i/>
        <sz val="10"/>
        <color theme="0" tint="-0.34998626667073579"/>
        <rFont val="Calibri"/>
        <scheme val="minor"/>
      </rPr>
      <t>days, indicate "3" if you plan to rent a venue on</t>
    </r>
    <r>
      <rPr>
        <i/>
        <u/>
        <sz val="10"/>
        <color theme="0" tint="-0.34998626667073579"/>
        <rFont val="Calibri"/>
        <scheme val="minor"/>
      </rPr>
      <t xml:space="preserve"> three</t>
    </r>
    <r>
      <rPr>
        <i/>
        <sz val="10"/>
        <color theme="0" tint="-0.34998626667073579"/>
        <rFont val="Calibri"/>
        <scheme val="minor"/>
      </rPr>
      <t xml:space="preserve"> different occasions, etc.)</t>
    </r>
  </si>
  <si>
    <t xml:space="preserve">            CONSOLIDATED BUDGET FOR A PROFILING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</si>
</sst>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_);_(* \(#,##0\);_(* &quot;-&quot;_);_(@_)"/>
    <numFmt numFmtId="165" formatCode="_(&quot;CHF&quot;* #,##0.00_);_(&quot;CHF&quot;* \(#,##0.00\);_(&quot;CHF&quot;* &quot;-&quot;??_);_(@_)"/>
    <numFmt numFmtId="166" formatCode="_(* #,##0.00_);_(* \(#,##0.00\);_(* &quot;-&quot;??_);_(@_)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12"/>
      <color rgb="FFFF0000"/>
      <name val="Calibri"/>
      <scheme val="minor"/>
    </font>
    <font>
      <b/>
      <i/>
      <sz val="11"/>
      <color theme="9" tint="-0.249977111117893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0" tint="-0.34998626667073579"/>
      <name val="Calibri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  <font>
      <b/>
      <sz val="11"/>
      <color rgb="FFFF0000"/>
      <name val="Calibri"/>
      <scheme val="minor"/>
    </font>
    <font>
      <i/>
      <sz val="12"/>
      <color rgb="FFFF0000"/>
      <name val="Calibri"/>
      <scheme val="minor"/>
    </font>
    <font>
      <i/>
      <sz val="12"/>
      <color theme="1"/>
      <name val="Calibri"/>
      <scheme val="minor"/>
    </font>
    <font>
      <b/>
      <sz val="11"/>
      <color theme="5" tint="-0.249977111117893"/>
      <name val="Calibri"/>
      <scheme val="minor"/>
    </font>
    <font>
      <b/>
      <sz val="12"/>
      <color theme="5" tint="-0.249977111117893"/>
      <name val="Calibri"/>
      <scheme val="minor"/>
    </font>
    <font>
      <sz val="11"/>
      <color theme="5" tint="-0.249977111117893"/>
      <name val="Calibri"/>
      <scheme val="minor"/>
    </font>
    <font>
      <b/>
      <i/>
      <sz val="11"/>
      <color theme="5" tint="-0.249977111117893"/>
      <name val="Calibri"/>
      <scheme val="minor"/>
    </font>
    <font>
      <sz val="12"/>
      <color theme="5" tint="-0.249977111117893"/>
      <name val="Calibri"/>
      <scheme val="minor"/>
    </font>
    <font>
      <sz val="12"/>
      <name val="Calibri"/>
      <scheme val="minor"/>
    </font>
    <font>
      <b/>
      <sz val="11"/>
      <name val="Calibri"/>
      <scheme val="minor"/>
    </font>
    <font>
      <sz val="11"/>
      <name val="Calibri"/>
      <scheme val="minor"/>
    </font>
    <font>
      <i/>
      <sz val="10"/>
      <color theme="0" tint="-0.34998626667073579"/>
      <name val="Calibri"/>
      <scheme val="minor"/>
    </font>
    <font>
      <b/>
      <sz val="10"/>
      <color theme="0" tint="-0.34998626667073579"/>
      <name val="Calibri"/>
      <scheme val="minor"/>
    </font>
    <font>
      <i/>
      <u/>
      <sz val="10"/>
      <color theme="0" tint="-0.34998626667073579"/>
      <name val="Calibri"/>
      <scheme val="minor"/>
    </font>
    <font>
      <i/>
      <sz val="10"/>
      <color theme="1"/>
      <name val="Calibri"/>
      <scheme val="minor"/>
    </font>
    <font>
      <i/>
      <sz val="10"/>
      <color theme="5" tint="-0.249977111117893"/>
      <name val="Calibri"/>
      <scheme val="minor"/>
    </font>
    <font>
      <i/>
      <u/>
      <sz val="10"/>
      <color theme="5" tint="-0.249977111117893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 tint="-0.249977111117893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auto="1"/>
      </left>
      <right style="thin">
        <color theme="0" tint="-0.249977111117893"/>
      </right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auto="1"/>
      </right>
      <top/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theme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 style="medium">
        <color theme="6" tint="0.39997558519241921"/>
      </left>
      <right/>
      <top style="medium">
        <color theme="6" tint="0.39997558519241921"/>
      </top>
      <bottom/>
      <diagonal/>
    </border>
    <border>
      <left/>
      <right/>
      <top style="medium">
        <color theme="6" tint="0.39997558519241921"/>
      </top>
      <bottom/>
      <diagonal/>
    </border>
    <border>
      <left/>
      <right style="medium">
        <color theme="6" tint="0.39997558519241921"/>
      </right>
      <top style="medium">
        <color theme="6" tint="0.39997558519241921"/>
      </top>
      <bottom/>
      <diagonal/>
    </border>
    <border>
      <left style="medium">
        <color theme="6" tint="0.39997558519241921"/>
      </left>
      <right/>
      <top style="thin">
        <color auto="1"/>
      </top>
      <bottom/>
      <diagonal/>
    </border>
    <border>
      <left/>
      <right style="medium">
        <color theme="6" tint="0.39997558519241921"/>
      </right>
      <top style="thin">
        <color auto="1"/>
      </top>
      <bottom/>
      <diagonal/>
    </border>
    <border>
      <left style="medium">
        <color theme="6" tint="0.39997558519241921"/>
      </left>
      <right/>
      <top/>
      <bottom/>
      <diagonal/>
    </border>
    <border>
      <left/>
      <right style="medium">
        <color theme="6" tint="0.39997558519241921"/>
      </right>
      <top/>
      <bottom/>
      <diagonal/>
    </border>
    <border>
      <left style="medium">
        <color theme="6" tint="0.39997558519241921"/>
      </left>
      <right/>
      <top/>
      <bottom style="thin">
        <color auto="1"/>
      </bottom>
      <diagonal/>
    </border>
    <border>
      <left/>
      <right style="medium">
        <color theme="6" tint="0.39997558519241921"/>
      </right>
      <top/>
      <bottom style="thin">
        <color auto="1"/>
      </bottom>
      <diagonal/>
    </border>
    <border>
      <left style="medium">
        <color theme="6" tint="0.39997558519241921"/>
      </left>
      <right/>
      <top style="thin">
        <color auto="1"/>
      </top>
      <bottom style="medium">
        <color theme="6" tint="0.39997558519241921"/>
      </bottom>
      <diagonal/>
    </border>
    <border>
      <left/>
      <right/>
      <top style="thin">
        <color auto="1"/>
      </top>
      <bottom style="medium">
        <color theme="6" tint="0.39997558519241921"/>
      </bottom>
      <diagonal/>
    </border>
    <border>
      <left/>
      <right style="medium">
        <color theme="6" tint="0.39997558519241921"/>
      </right>
      <top style="thin">
        <color auto="1"/>
      </top>
      <bottom style="medium">
        <color theme="6" tint="0.39997558519241921"/>
      </bottom>
      <diagonal/>
    </border>
  </borders>
  <cellStyleXfs count="27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8">
    <xf numFmtId="0" fontId="0" fillId="0" borderId="0" xfId="0"/>
    <xf numFmtId="0" fontId="0" fillId="4" borderId="0" xfId="0" applyFill="1"/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right" vertical="center" wrapText="1"/>
      <protection locked="0"/>
    </xf>
    <xf numFmtId="4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166" fontId="20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vertical="center"/>
      <protection locked="0"/>
    </xf>
    <xf numFmtId="49" fontId="28" fillId="3" borderId="2" xfId="0" applyNumberFormat="1" applyFont="1" applyFill="1" applyBorder="1" applyAlignment="1" applyProtection="1">
      <alignment vertical="top" wrapText="1" shrinkToFit="1"/>
      <protection locked="0"/>
    </xf>
    <xf numFmtId="49" fontId="13" fillId="3" borderId="2" xfId="0" applyNumberFormat="1" applyFont="1" applyFill="1" applyBorder="1" applyAlignment="1" applyProtection="1">
      <alignment vertical="top" wrapText="1"/>
      <protection locked="0"/>
    </xf>
    <xf numFmtId="0" fontId="13" fillId="3" borderId="2" xfId="0" applyFont="1" applyFill="1" applyBorder="1" applyAlignment="1" applyProtection="1">
      <alignment vertical="top" wrapText="1"/>
      <protection locked="0"/>
    </xf>
    <xf numFmtId="4" fontId="2" fillId="3" borderId="2" xfId="0" applyNumberFormat="1" applyFont="1" applyFill="1" applyBorder="1" applyAlignment="1" applyProtection="1">
      <alignment vertical="top" wrapText="1"/>
      <protection locked="0"/>
    </xf>
    <xf numFmtId="49" fontId="20" fillId="3" borderId="2" xfId="0" applyNumberFormat="1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19" fillId="2" borderId="40" xfId="0" applyFont="1" applyFill="1" applyBorder="1" applyAlignment="1" applyProtection="1">
      <alignment horizontal="left"/>
      <protection locked="0"/>
    </xf>
    <xf numFmtId="0" fontId="25" fillId="3" borderId="43" xfId="0" applyFont="1" applyFill="1" applyBorder="1" applyAlignment="1" applyProtection="1">
      <alignment horizontal="right"/>
      <protection locked="0"/>
    </xf>
    <xf numFmtId="0" fontId="25" fillId="3" borderId="31" xfId="0" applyFont="1" applyFill="1" applyBorder="1" applyAlignment="1" applyProtection="1">
      <alignment horizontal="left"/>
      <protection locked="0"/>
    </xf>
    <xf numFmtId="0" fontId="0" fillId="3" borderId="31" xfId="0" applyFont="1" applyFill="1" applyBorder="1" applyAlignment="1" applyProtection="1">
      <alignment horizontal="right" vertical="center"/>
      <protection locked="0"/>
    </xf>
    <xf numFmtId="0" fontId="0" fillId="3" borderId="31" xfId="0" applyFont="1" applyFill="1" applyBorder="1" applyAlignment="1" applyProtection="1">
      <alignment horizontal="left" vertical="center"/>
      <protection locked="0"/>
    </xf>
    <xf numFmtId="0" fontId="24" fillId="3" borderId="31" xfId="0" applyFont="1" applyFill="1" applyBorder="1" applyAlignment="1" applyProtection="1">
      <alignment vertical="top"/>
      <protection locked="0"/>
    </xf>
    <xf numFmtId="164" fontId="5" fillId="3" borderId="31" xfId="0" quotePrefix="1" applyNumberFormat="1" applyFont="1" applyFill="1" applyBorder="1" applyProtection="1">
      <protection locked="0"/>
    </xf>
    <xf numFmtId="164" fontId="5" fillId="3" borderId="31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0" fontId="19" fillId="3" borderId="31" xfId="0" applyFont="1" applyFill="1" applyBorder="1" applyAlignment="1" applyProtection="1">
      <alignment horizontal="left"/>
      <protection locked="0"/>
    </xf>
    <xf numFmtId="0" fontId="26" fillId="3" borderId="44" xfId="0" applyFont="1" applyFill="1" applyBorder="1" applyAlignment="1" applyProtection="1">
      <alignment horizontal="left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5" fillId="3" borderId="31" xfId="0" applyFont="1" applyFill="1" applyBorder="1" applyProtection="1">
      <protection locked="0"/>
    </xf>
    <xf numFmtId="0" fontId="25" fillId="0" borderId="39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164" fontId="5" fillId="0" borderId="30" xfId="0" quotePrefix="1" applyNumberFormat="1" applyFont="1" applyBorder="1" applyProtection="1">
      <protection locked="0"/>
    </xf>
    <xf numFmtId="164" fontId="5" fillId="0" borderId="30" xfId="0" applyNumberFormat="1" applyFont="1" applyBorder="1" applyProtection="1">
      <protection locked="0"/>
    </xf>
    <xf numFmtId="166" fontId="5" fillId="0" borderId="30" xfId="0" applyNumberFormat="1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41" xfId="0" quotePrefix="1" applyNumberFormat="1" applyFont="1" applyBorder="1" applyAlignment="1" applyProtection="1"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164" fontId="5" fillId="0" borderId="31" xfId="0" applyNumberFormat="1" applyFont="1" applyBorder="1" applyProtection="1">
      <protection locked="0"/>
    </xf>
    <xf numFmtId="166" fontId="5" fillId="0" borderId="31" xfId="0" applyNumberFormat="1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164" fontId="5" fillId="0" borderId="35" xfId="0" applyNumberFormat="1" applyFont="1" applyBorder="1" applyProtection="1">
      <protection locked="0"/>
    </xf>
    <xf numFmtId="166" fontId="5" fillId="0" borderId="35" xfId="0" applyNumberFormat="1" applyFont="1" applyBorder="1" applyProtection="1"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164" fontId="5" fillId="0" borderId="4" xfId="0" applyNumberFormat="1" applyFont="1" applyBorder="1" applyProtection="1">
      <protection locked="0"/>
    </xf>
    <xf numFmtId="0" fontId="5" fillId="0" borderId="34" xfId="0" quotePrefix="1" applyNumberFormat="1" applyFont="1" applyBorder="1" applyProtection="1">
      <protection locked="0"/>
    </xf>
    <xf numFmtId="0" fontId="19" fillId="2" borderId="3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164" fontId="5" fillId="2" borderId="0" xfId="0" applyNumberFormat="1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5" fillId="2" borderId="40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1" fillId="0" borderId="42" xfId="0" applyFont="1" applyFill="1" applyBorder="1" applyAlignment="1" applyProtection="1">
      <alignment horizontal="right" vertical="center"/>
      <protection locked="0"/>
    </xf>
    <xf numFmtId="0" fontId="11" fillId="0" borderId="30" xfId="0" applyFont="1" applyBorder="1" applyProtection="1"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41" xfId="0" applyFont="1" applyBorder="1" applyProtection="1">
      <protection locked="0"/>
    </xf>
    <xf numFmtId="0" fontId="5" fillId="4" borderId="0" xfId="0" applyFont="1" applyFill="1" applyBorder="1" applyProtection="1">
      <protection locked="0"/>
    </xf>
    <xf numFmtId="0" fontId="5" fillId="0" borderId="43" xfId="0" applyFont="1" applyBorder="1" applyProtection="1">
      <protection locked="0"/>
    </xf>
    <xf numFmtId="0" fontId="5" fillId="0" borderId="31" xfId="0" applyFont="1" applyBorder="1" applyAlignment="1" applyProtection="1">
      <alignment horizontal="right"/>
      <protection locked="0"/>
    </xf>
    <xf numFmtId="0" fontId="5" fillId="0" borderId="44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32" xfId="0" applyFont="1" applyBorder="1" applyAlignment="1" applyProtection="1">
      <alignment horizontal="right"/>
      <protection locked="0"/>
    </xf>
    <xf numFmtId="0" fontId="5" fillId="0" borderId="32" xfId="0" applyFont="1" applyBorder="1" applyProtection="1">
      <protection locked="0"/>
    </xf>
    <xf numFmtId="164" fontId="5" fillId="0" borderId="32" xfId="0" applyNumberFormat="1" applyFont="1" applyBorder="1" applyProtection="1">
      <protection locked="0"/>
    </xf>
    <xf numFmtId="166" fontId="5" fillId="0" borderId="32" xfId="0" applyNumberFormat="1" applyFont="1" applyBorder="1" applyProtection="1">
      <protection locked="0"/>
    </xf>
    <xf numFmtId="0" fontId="5" fillId="0" borderId="46" xfId="0" applyFont="1" applyBorder="1" applyProtection="1"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11" fillId="0" borderId="43" xfId="0" applyFont="1" applyFill="1" applyBorder="1" applyAlignment="1" applyProtection="1">
      <alignment horizontal="right"/>
      <protection locked="0"/>
    </xf>
    <xf numFmtId="0" fontId="11" fillId="0" borderId="31" xfId="0" applyFont="1" applyBorder="1" applyProtection="1">
      <protection locked="0"/>
    </xf>
    <xf numFmtId="0" fontId="5" fillId="0" borderId="31" xfId="0" applyFont="1" applyFill="1" applyBorder="1" applyAlignment="1" applyProtection="1">
      <alignment horizontal="right"/>
      <protection locked="0"/>
    </xf>
    <xf numFmtId="0" fontId="5" fillId="0" borderId="43" xfId="0" applyFont="1" applyBorder="1" applyAlignment="1" applyProtection="1">
      <alignment horizontal="right"/>
      <protection locked="0"/>
    </xf>
    <xf numFmtId="0" fontId="5" fillId="0" borderId="47" xfId="0" applyFont="1" applyBorder="1" applyAlignment="1" applyProtection="1">
      <alignment horizontal="right"/>
      <protection locked="0"/>
    </xf>
    <xf numFmtId="0" fontId="5" fillId="0" borderId="33" xfId="0" applyFont="1" applyFill="1" applyBorder="1" applyAlignment="1" applyProtection="1">
      <alignment horizontal="right"/>
      <protection locked="0"/>
    </xf>
    <xf numFmtId="0" fontId="5" fillId="0" borderId="33" xfId="0" applyFont="1" applyBorder="1" applyProtection="1">
      <protection locked="0"/>
    </xf>
    <xf numFmtId="164" fontId="5" fillId="0" borderId="33" xfId="0" applyNumberFormat="1" applyFont="1" applyBorder="1" applyProtection="1">
      <protection locked="0"/>
    </xf>
    <xf numFmtId="166" fontId="5" fillId="0" borderId="33" xfId="0" applyNumberFormat="1" applyFont="1" applyBorder="1" applyProtection="1">
      <protection locked="0"/>
    </xf>
    <xf numFmtId="0" fontId="5" fillId="0" borderId="48" xfId="0" applyFont="1" applyBorder="1" applyProtection="1">
      <protection locked="0"/>
    </xf>
    <xf numFmtId="0" fontId="5" fillId="0" borderId="39" xfId="0" applyFont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right"/>
      <protection locked="0"/>
    </xf>
    <xf numFmtId="0" fontId="11" fillId="0" borderId="33" xfId="0" applyFont="1" applyBorder="1" applyProtection="1">
      <protection locked="0"/>
    </xf>
    <xf numFmtId="0" fontId="5" fillId="0" borderId="33" xfId="0" applyFont="1" applyBorder="1" applyAlignment="1" applyProtection="1">
      <alignment horizontal="right"/>
      <protection locked="0"/>
    </xf>
    <xf numFmtId="0" fontId="11" fillId="0" borderId="43" xfId="0" applyFont="1" applyBorder="1" applyAlignment="1" applyProtection="1">
      <alignment horizontal="right"/>
      <protection locked="0"/>
    </xf>
    <xf numFmtId="0" fontId="5" fillId="3" borderId="31" xfId="0" applyFont="1" applyFill="1" applyBorder="1" applyAlignment="1" applyProtection="1">
      <alignment horizontal="right"/>
      <protection locked="0"/>
    </xf>
    <xf numFmtId="0" fontId="5" fillId="3" borderId="44" xfId="0" applyFont="1" applyFill="1" applyBorder="1" applyProtection="1">
      <protection locked="0"/>
    </xf>
    <xf numFmtId="0" fontId="11" fillId="0" borderId="31" xfId="0" applyFont="1" applyBorder="1" applyAlignment="1" applyProtection="1">
      <alignment horizontal="center"/>
      <protection locked="0"/>
    </xf>
    <xf numFmtId="49" fontId="11" fillId="0" borderId="43" xfId="0" applyNumberFormat="1" applyFont="1" applyBorder="1" applyAlignment="1" applyProtection="1">
      <alignment horizontal="right"/>
      <protection locked="0"/>
    </xf>
    <xf numFmtId="0" fontId="11" fillId="0" borderId="31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 locked="0"/>
    </xf>
    <xf numFmtId="2" fontId="11" fillId="0" borderId="43" xfId="0" applyNumberFormat="1" applyFont="1" applyBorder="1" applyAlignment="1" applyProtection="1">
      <alignment horizontal="right"/>
      <protection locked="0"/>
    </xf>
    <xf numFmtId="0" fontId="11" fillId="0" borderId="47" xfId="0" applyFont="1" applyBorder="1" applyAlignment="1" applyProtection="1">
      <alignment horizontal="right"/>
      <protection locked="0"/>
    </xf>
    <xf numFmtId="0" fontId="5" fillId="3" borderId="33" xfId="0" applyFont="1" applyFill="1" applyBorder="1" applyAlignment="1" applyProtection="1">
      <alignment horizontal="right"/>
      <protection locked="0"/>
    </xf>
    <xf numFmtId="0" fontId="5" fillId="3" borderId="33" xfId="0" applyFont="1" applyFill="1" applyBorder="1" applyProtection="1">
      <protection locked="0"/>
    </xf>
    <xf numFmtId="164" fontId="5" fillId="3" borderId="33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0" fontId="5" fillId="3" borderId="48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1" fillId="0" borderId="33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right"/>
      <protection locked="0"/>
    </xf>
    <xf numFmtId="0" fontId="5" fillId="0" borderId="39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  <protection locked="0"/>
    </xf>
    <xf numFmtId="0" fontId="5" fillId="0" borderId="47" xfId="0" applyFont="1" applyBorder="1" applyProtection="1">
      <protection locked="0"/>
    </xf>
    <xf numFmtId="0" fontId="5" fillId="4" borderId="50" xfId="0" applyFont="1" applyFill="1" applyBorder="1" applyAlignment="1" applyProtection="1">
      <alignment horizontal="right"/>
      <protection locked="0"/>
    </xf>
    <xf numFmtId="0" fontId="5" fillId="0" borderId="51" xfId="0" applyFont="1" applyFill="1" applyBorder="1" applyAlignment="1" applyProtection="1">
      <alignment horizontal="right"/>
      <protection locked="0"/>
    </xf>
    <xf numFmtId="0" fontId="9" fillId="0" borderId="51" xfId="0" applyFont="1" applyBorder="1" applyProtection="1">
      <protection locked="0"/>
    </xf>
    <xf numFmtId="0" fontId="5" fillId="0" borderId="51" xfId="0" applyFont="1" applyBorder="1" applyProtection="1">
      <protection locked="0"/>
    </xf>
    <xf numFmtId="164" fontId="5" fillId="0" borderId="51" xfId="0" applyNumberFormat="1" applyFont="1" applyBorder="1" applyProtection="1">
      <protection locked="0"/>
    </xf>
    <xf numFmtId="0" fontId="5" fillId="4" borderId="51" xfId="0" applyFont="1" applyFill="1" applyBorder="1" applyProtection="1">
      <protection locked="0"/>
    </xf>
    <xf numFmtId="165" fontId="5" fillId="4" borderId="52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6" fillId="5" borderId="27" xfId="0" applyFont="1" applyFill="1" applyBorder="1" applyAlignment="1" applyProtection="1">
      <alignment horizontal="left"/>
      <protection locked="0"/>
    </xf>
    <xf numFmtId="0" fontId="5" fillId="5" borderId="28" xfId="0" applyFont="1" applyFill="1" applyBorder="1" applyAlignment="1" applyProtection="1">
      <alignment horizontal="center"/>
      <protection locked="0"/>
    </xf>
    <xf numFmtId="0" fontId="5" fillId="5" borderId="28" xfId="0" applyFont="1" applyFill="1" applyBorder="1" applyProtection="1">
      <protection locked="0"/>
    </xf>
    <xf numFmtId="164" fontId="5" fillId="5" borderId="28" xfId="0" applyNumberFormat="1" applyFont="1" applyFill="1" applyBorder="1" applyProtection="1">
      <protection locked="0"/>
    </xf>
    <xf numFmtId="0" fontId="5" fillId="4" borderId="0" xfId="0" applyFont="1" applyFill="1" applyAlignment="1" applyProtection="1">
      <alignment horizontal="center"/>
      <protection locked="0"/>
    </xf>
    <xf numFmtId="164" fontId="5" fillId="4" borderId="0" xfId="0" applyNumberFormat="1" applyFont="1" applyFill="1" applyProtection="1">
      <protection locked="0"/>
    </xf>
    <xf numFmtId="4" fontId="5" fillId="4" borderId="0" xfId="0" applyNumberFormat="1" applyFont="1" applyFill="1" applyProtection="1">
      <protection locked="0"/>
    </xf>
    <xf numFmtId="166" fontId="21" fillId="4" borderId="0" xfId="0" applyNumberFormat="1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164" fontId="0" fillId="4" borderId="0" xfId="0" applyNumberFormat="1" applyFill="1" applyProtection="1">
      <protection locked="0"/>
    </xf>
    <xf numFmtId="4" fontId="0" fillId="4" borderId="0" xfId="0" applyNumberFormat="1" applyFill="1" applyProtection="1">
      <protection locked="0"/>
    </xf>
    <xf numFmtId="166" fontId="23" fillId="4" borderId="0" xfId="0" applyNumberFormat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66" fontId="23" fillId="0" borderId="0" xfId="0" applyNumberFormat="1" applyFont="1" applyProtection="1">
      <protection locked="0"/>
    </xf>
    <xf numFmtId="0" fontId="19" fillId="2" borderId="53" xfId="0" applyFont="1" applyFill="1" applyBorder="1" applyAlignment="1" applyProtection="1">
      <protection locked="0"/>
    </xf>
    <xf numFmtId="4" fontId="5" fillId="3" borderId="31" xfId="0" applyNumberFormat="1" applyFont="1" applyFill="1" applyBorder="1" applyProtection="1"/>
    <xf numFmtId="4" fontId="5" fillId="0" borderId="30" xfId="0" applyNumberFormat="1" applyFont="1" applyBorder="1" applyProtection="1"/>
    <xf numFmtId="4" fontId="9" fillId="0" borderId="4" xfId="0" applyNumberFormat="1" applyFont="1" applyBorder="1" applyProtection="1"/>
    <xf numFmtId="4" fontId="5" fillId="2" borderId="0" xfId="0" applyNumberFormat="1" applyFont="1" applyFill="1" applyBorder="1" applyProtection="1"/>
    <xf numFmtId="4" fontId="5" fillId="0" borderId="31" xfId="0" applyNumberFormat="1" applyFont="1" applyBorder="1" applyProtection="1"/>
    <xf numFmtId="4" fontId="5" fillId="0" borderId="32" xfId="0" applyNumberFormat="1" applyFont="1" applyBorder="1" applyProtection="1"/>
    <xf numFmtId="4" fontId="9" fillId="0" borderId="0" xfId="0" applyNumberFormat="1" applyFont="1" applyBorder="1" applyProtection="1"/>
    <xf numFmtId="4" fontId="5" fillId="0" borderId="33" xfId="0" applyNumberFormat="1" applyFont="1" applyBorder="1" applyProtection="1"/>
    <xf numFmtId="4" fontId="5" fillId="3" borderId="33" xfId="0" applyNumberFormat="1" applyFont="1" applyFill="1" applyBorder="1" applyProtection="1"/>
    <xf numFmtId="4" fontId="9" fillId="0" borderId="51" xfId="0" applyNumberFormat="1" applyFont="1" applyBorder="1" applyProtection="1"/>
    <xf numFmtId="4" fontId="16" fillId="5" borderId="29" xfId="0" applyNumberFormat="1" applyFont="1" applyFill="1" applyBorder="1" applyProtection="1"/>
    <xf numFmtId="4" fontId="5" fillId="3" borderId="30" xfId="0" applyNumberFormat="1" applyFont="1" applyFill="1" applyBorder="1" applyProtection="1"/>
    <xf numFmtId="166" fontId="21" fillId="3" borderId="31" xfId="0" applyNumberFormat="1" applyFont="1" applyFill="1" applyBorder="1" applyProtection="1"/>
    <xf numFmtId="166" fontId="21" fillId="0" borderId="30" xfId="0" applyNumberFormat="1" applyFont="1" applyBorder="1" applyProtection="1"/>
    <xf numFmtId="166" fontId="21" fillId="0" borderId="31" xfId="0" applyNumberFormat="1" applyFont="1" applyBorder="1" applyProtection="1"/>
    <xf numFmtId="166" fontId="22" fillId="0" borderId="4" xfId="0" applyNumberFormat="1" applyFont="1" applyBorder="1" applyProtection="1"/>
    <xf numFmtId="166" fontId="21" fillId="2" borderId="0" xfId="0" applyNumberFormat="1" applyFont="1" applyFill="1" applyBorder="1" applyProtection="1"/>
    <xf numFmtId="166" fontId="21" fillId="0" borderId="32" xfId="0" applyNumberFormat="1" applyFont="1" applyBorder="1" applyProtection="1"/>
    <xf numFmtId="166" fontId="22" fillId="0" borderId="0" xfId="0" applyNumberFormat="1" applyFont="1" applyBorder="1" applyProtection="1"/>
    <xf numFmtId="166" fontId="21" fillId="0" borderId="33" xfId="0" applyNumberFormat="1" applyFont="1" applyBorder="1" applyProtection="1"/>
    <xf numFmtId="166" fontId="21" fillId="3" borderId="33" xfId="0" applyNumberFormat="1" applyFont="1" applyFill="1" applyBorder="1" applyProtection="1"/>
    <xf numFmtId="166" fontId="22" fillId="0" borderId="51" xfId="0" applyNumberFormat="1" applyFont="1" applyBorder="1" applyProtection="1"/>
    <xf numFmtId="166" fontId="19" fillId="5" borderId="29" xfId="0" applyNumberFormat="1" applyFont="1" applyFill="1" applyBorder="1" applyProtection="1"/>
    <xf numFmtId="4" fontId="0" fillId="5" borderId="13" xfId="0" applyNumberFormat="1" applyFill="1" applyBorder="1" applyProtection="1"/>
    <xf numFmtId="4" fontId="2" fillId="0" borderId="16" xfId="0" applyNumberFormat="1" applyFont="1" applyFill="1" applyBorder="1" applyProtection="1"/>
    <xf numFmtId="4" fontId="0" fillId="0" borderId="23" xfId="0" applyNumberFormat="1" applyFill="1" applyBorder="1" applyProtection="1"/>
    <xf numFmtId="4" fontId="0" fillId="5" borderId="8" xfId="0" applyNumberFormat="1" applyFill="1" applyBorder="1" applyProtection="1"/>
    <xf numFmtId="4" fontId="0" fillId="0" borderId="6" xfId="0" applyNumberFormat="1" applyFill="1" applyBorder="1" applyProtection="1"/>
    <xf numFmtId="4" fontId="8" fillId="0" borderId="16" xfId="0" applyNumberFormat="1" applyFont="1" applyFill="1" applyBorder="1" applyProtection="1"/>
    <xf numFmtId="0" fontId="2" fillId="3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" fontId="2" fillId="5" borderId="2" xfId="0" applyNumberFormat="1" applyFont="1" applyFill="1" applyBorder="1" applyAlignment="1" applyProtection="1">
      <alignment horizontal="center" wrapText="1"/>
      <protection locked="0"/>
    </xf>
    <xf numFmtId="0" fontId="0" fillId="4" borderId="18" xfId="0" applyFill="1" applyBorder="1" applyProtection="1">
      <protection locked="0"/>
    </xf>
    <xf numFmtId="0" fontId="7" fillId="4" borderId="19" xfId="0" applyFont="1" applyFill="1" applyBorder="1" applyAlignment="1" applyProtection="1">
      <alignment vertical="center"/>
      <protection locked="0"/>
    </xf>
    <xf numFmtId="4" fontId="0" fillId="4" borderId="20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5" borderId="8" xfId="0" applyNumberFormat="1" applyFill="1" applyBorder="1" applyProtection="1">
      <protection locked="0"/>
    </xf>
    <xf numFmtId="0" fontId="18" fillId="4" borderId="0" xfId="0" applyFont="1" applyFill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4" fontId="0" fillId="5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0" fillId="0" borderId="21" xfId="0" applyFill="1" applyBorder="1" applyProtection="1"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4" xfId="0" applyBorder="1" applyProtection="1"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0" fillId="6" borderId="4" xfId="0" applyFill="1" applyBorder="1" applyAlignment="1" applyProtection="1">
      <alignment horizontal="left" vertical="top"/>
      <protection locked="0"/>
    </xf>
    <xf numFmtId="0" fontId="0" fillId="6" borderId="58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right"/>
      <protection locked="0"/>
    </xf>
    <xf numFmtId="0" fontId="0" fillId="6" borderId="0" xfId="0" applyFill="1" applyBorder="1" applyProtection="1">
      <protection locked="0"/>
    </xf>
    <xf numFmtId="0" fontId="0" fillId="6" borderId="60" xfId="0" applyFill="1" applyBorder="1" applyProtection="1">
      <protection locked="0"/>
    </xf>
    <xf numFmtId="0" fontId="0" fillId="7" borderId="0" xfId="0" applyFill="1" applyBorder="1" applyAlignment="1" applyProtection="1">
      <alignment horizontal="right"/>
      <protection locked="0"/>
    </xf>
    <xf numFmtId="0" fontId="0" fillId="7" borderId="0" xfId="0" applyFill="1" applyBorder="1" applyProtection="1">
      <protection locked="0"/>
    </xf>
    <xf numFmtId="0" fontId="0" fillId="7" borderId="60" xfId="0" applyFill="1" applyBorder="1" applyProtection="1">
      <protection locked="0"/>
    </xf>
    <xf numFmtId="2" fontId="0" fillId="7" borderId="0" xfId="275" applyNumberFormat="1" applyFont="1" applyFill="1" applyBorder="1" applyAlignment="1" applyProtection="1">
      <alignment horizontal="right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0" fillId="7" borderId="1" xfId="0" applyFill="1" applyBorder="1" applyAlignment="1" applyProtection="1">
      <alignment horizontal="right"/>
      <protection locked="0"/>
    </xf>
    <xf numFmtId="0" fontId="0" fillId="7" borderId="1" xfId="0" applyFill="1" applyBorder="1" applyProtection="1">
      <protection locked="0"/>
    </xf>
    <xf numFmtId="0" fontId="0" fillId="7" borderId="62" xfId="0" applyFill="1" applyBorder="1" applyProtection="1">
      <protection locked="0"/>
    </xf>
    <xf numFmtId="0" fontId="2" fillId="7" borderId="54" xfId="0" applyFont="1" applyFill="1" applyBorder="1" applyAlignment="1" applyProtection="1">
      <alignment horizontal="left" vertical="center" wrapText="1"/>
      <protection locked="0"/>
    </xf>
    <xf numFmtId="0" fontId="2" fillId="7" borderId="55" xfId="0" applyFont="1" applyFill="1" applyBorder="1" applyAlignment="1" applyProtection="1">
      <alignment horizontal="left" vertical="center" wrapText="1"/>
      <protection locked="0"/>
    </xf>
    <xf numFmtId="0" fontId="2" fillId="7" borderId="5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0" fillId="7" borderId="59" xfId="0" applyFill="1" applyBorder="1" applyAlignment="1" applyProtection="1">
      <alignment horizontal="left"/>
      <protection locked="0"/>
    </xf>
    <xf numFmtId="0" fontId="0" fillId="7" borderId="0" xfId="0" applyFill="1" applyBorder="1" applyAlignment="1" applyProtection="1">
      <alignment horizontal="left"/>
      <protection locked="0"/>
    </xf>
    <xf numFmtId="0" fontId="0" fillId="7" borderId="0" xfId="0" applyFill="1" applyBorder="1" applyAlignment="1" applyProtection="1">
      <alignment horizontal="right" vertical="center"/>
      <protection locked="0"/>
    </xf>
    <xf numFmtId="0" fontId="0" fillId="7" borderId="0" xfId="0" applyFill="1" applyBorder="1" applyAlignment="1" applyProtection="1">
      <alignment horizontal="left" vertical="center"/>
      <protection locked="0"/>
    </xf>
    <xf numFmtId="0" fontId="2" fillId="6" borderId="57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left" vertical="top" wrapText="1"/>
      <protection locked="0"/>
    </xf>
    <xf numFmtId="0" fontId="2" fillId="6" borderId="59" xfId="0" applyFont="1" applyFill="1" applyBorder="1" applyAlignment="1" applyProtection="1">
      <alignment horizontal="left"/>
      <protection locked="0"/>
    </xf>
    <xf numFmtId="0" fontId="2" fillId="6" borderId="0" xfId="0" applyFont="1" applyFill="1" applyBorder="1" applyAlignment="1" applyProtection="1">
      <alignment horizontal="left"/>
      <protection locked="0"/>
    </xf>
    <xf numFmtId="0" fontId="0" fillId="7" borderId="63" xfId="0" applyFill="1" applyBorder="1" applyAlignment="1">
      <alignment horizontal="left" vertical="top" wrapText="1"/>
    </xf>
    <xf numFmtId="0" fontId="0" fillId="7" borderId="64" xfId="0" applyFill="1" applyBorder="1" applyAlignment="1">
      <alignment horizontal="left" vertical="top" wrapText="1"/>
    </xf>
    <xf numFmtId="0" fontId="0" fillId="7" borderId="65" xfId="0" applyFill="1" applyBorder="1" applyAlignment="1">
      <alignment horizontal="left" vertical="top" wrapText="1"/>
    </xf>
    <xf numFmtId="0" fontId="0" fillId="7" borderId="61" xfId="0" applyFill="1" applyBorder="1" applyAlignment="1" applyProtection="1">
      <protection locked="0"/>
    </xf>
    <xf numFmtId="0" fontId="0" fillId="7" borderId="1" xfId="0" applyFill="1" applyBorder="1" applyAlignment="1" applyProtection="1">
      <protection locked="0"/>
    </xf>
    <xf numFmtId="0" fontId="0" fillId="7" borderId="59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19" fillId="2" borderId="39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0" fontId="2" fillId="3" borderId="49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36" xfId="0" applyFont="1" applyFill="1" applyBorder="1" applyAlignment="1" applyProtection="1">
      <alignment horizontal="left" vertical="center" wrapText="1"/>
      <protection locked="0"/>
    </xf>
    <xf numFmtId="0" fontId="2" fillId="4" borderId="37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</cellXfs>
  <cellStyles count="278">
    <cellStyle name="Comma" xfId="27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H20" sqref="H20"/>
    </sheetView>
  </sheetViews>
  <sheetFormatPr baseColWidth="10" defaultRowHeight="15" x14ac:dyDescent="0"/>
  <cols>
    <col min="3" max="3" width="36.1640625" customWidth="1"/>
    <col min="4" max="4" width="8" customWidth="1"/>
    <col min="5" max="5" width="34.33203125" bestFit="1" customWidth="1"/>
    <col min="6" max="6" width="19.1640625" bestFit="1" customWidth="1"/>
  </cols>
  <sheetData>
    <row r="1" spans="1:22" ht="36" customHeight="1" thickBot="1">
      <c r="A1" s="1"/>
      <c r="B1" s="218" t="s">
        <v>303</v>
      </c>
      <c r="C1" s="218"/>
      <c r="D1" s="218"/>
      <c r="E1" s="218"/>
      <c r="F1" s="2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3" customFormat="1" ht="111" customHeight="1">
      <c r="A2" s="2"/>
      <c r="B2" s="215" t="s">
        <v>304</v>
      </c>
      <c r="C2" s="216"/>
      <c r="D2" s="216"/>
      <c r="E2" s="216"/>
      <c r="F2" s="217"/>
      <c r="G2" s="210"/>
      <c r="H2" s="210"/>
      <c r="I2" s="210"/>
      <c r="J2" s="210"/>
      <c r="K2" s="210"/>
      <c r="L2" s="210"/>
      <c r="M2" s="210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>
      <c r="A3" s="2"/>
      <c r="B3" s="223" t="s">
        <v>287</v>
      </c>
      <c r="C3" s="224"/>
      <c r="D3" s="201"/>
      <c r="E3" s="201"/>
      <c r="F3" s="202"/>
      <c r="G3" s="211"/>
      <c r="H3" s="211"/>
      <c r="I3" s="211"/>
      <c r="J3" s="211"/>
      <c r="K3" s="211"/>
      <c r="L3" s="211"/>
      <c r="M3" s="211"/>
      <c r="N3" s="2"/>
      <c r="O3" s="2"/>
      <c r="P3" s="2"/>
      <c r="Q3" s="2"/>
      <c r="R3" s="2"/>
      <c r="S3" s="2"/>
      <c r="T3" s="2"/>
      <c r="U3" s="2"/>
      <c r="V3" s="2"/>
    </row>
    <row r="4" spans="1:22" s="3" customFormat="1">
      <c r="A4" s="2"/>
      <c r="B4" s="219" t="s">
        <v>305</v>
      </c>
      <c r="C4" s="220"/>
      <c r="D4" s="206" t="s">
        <v>258</v>
      </c>
      <c r="E4" s="207" t="s">
        <v>259</v>
      </c>
      <c r="F4" s="208"/>
      <c r="G4" s="137"/>
      <c r="H4" s="137"/>
      <c r="I4" s="2"/>
      <c r="J4" s="138"/>
      <c r="K4" s="139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3" customFormat="1">
      <c r="A5" s="2"/>
      <c r="B5" s="219" t="s">
        <v>261</v>
      </c>
      <c r="C5" s="220"/>
      <c r="D5" s="206" t="s">
        <v>260</v>
      </c>
      <c r="E5" s="207" t="s">
        <v>262</v>
      </c>
      <c r="F5" s="208"/>
      <c r="G5" s="137"/>
      <c r="H5" s="137"/>
      <c r="I5" s="2"/>
      <c r="J5" s="138"/>
      <c r="K5" s="139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3" customFormat="1">
      <c r="A6" s="2"/>
      <c r="B6" s="219" t="s">
        <v>264</v>
      </c>
      <c r="C6" s="220"/>
      <c r="D6" s="206" t="s">
        <v>263</v>
      </c>
      <c r="E6" s="207" t="s">
        <v>259</v>
      </c>
      <c r="F6" s="208"/>
      <c r="G6" s="137"/>
      <c r="H6" s="137"/>
      <c r="I6" s="2"/>
      <c r="J6" s="138"/>
      <c r="K6" s="139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3" customFormat="1">
      <c r="A7" s="2"/>
      <c r="B7" s="219" t="s">
        <v>265</v>
      </c>
      <c r="C7" s="220"/>
      <c r="D7" s="206" t="s">
        <v>266</v>
      </c>
      <c r="E7" s="207" t="s">
        <v>267</v>
      </c>
      <c r="F7" s="208"/>
      <c r="G7" s="137"/>
      <c r="H7" s="137"/>
      <c r="I7" s="2"/>
      <c r="J7" s="138"/>
      <c r="K7" s="139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>
      <c r="A8" s="2"/>
      <c r="B8" s="219" t="s">
        <v>268</v>
      </c>
      <c r="C8" s="220"/>
      <c r="D8" s="206" t="s">
        <v>260</v>
      </c>
      <c r="E8" s="207" t="s">
        <v>267</v>
      </c>
      <c r="F8" s="208"/>
      <c r="G8" s="137"/>
      <c r="H8" s="137"/>
      <c r="I8" s="2"/>
      <c r="J8" s="138"/>
      <c r="K8" s="139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>
      <c r="A9" s="2"/>
      <c r="B9" s="219" t="s">
        <v>270</v>
      </c>
      <c r="C9" s="220"/>
      <c r="D9" s="221" t="s">
        <v>260</v>
      </c>
      <c r="E9" s="222" t="s">
        <v>269</v>
      </c>
      <c r="F9" s="208"/>
      <c r="G9" s="137"/>
      <c r="H9" s="137"/>
      <c r="I9" s="2"/>
      <c r="J9" s="138"/>
      <c r="K9" s="139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3" customFormat="1">
      <c r="A10" s="2"/>
      <c r="B10" s="219" t="s">
        <v>271</v>
      </c>
      <c r="C10" s="220"/>
      <c r="D10" s="221"/>
      <c r="E10" s="222"/>
      <c r="F10" s="208"/>
      <c r="G10" s="137"/>
      <c r="H10" s="137"/>
      <c r="I10" s="2"/>
      <c r="J10" s="138"/>
      <c r="K10" s="13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3" customFormat="1">
      <c r="A11" s="2"/>
      <c r="B11" s="219" t="s">
        <v>272</v>
      </c>
      <c r="C11" s="220"/>
      <c r="D11" s="221"/>
      <c r="E11" s="222"/>
      <c r="F11" s="208"/>
      <c r="G11" s="137"/>
      <c r="H11" s="137"/>
      <c r="I11" s="2"/>
      <c r="J11" s="138"/>
      <c r="K11" s="13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3" customFormat="1">
      <c r="A12" s="2"/>
      <c r="B12" s="219" t="s">
        <v>273</v>
      </c>
      <c r="C12" s="220"/>
      <c r="D12" s="206" t="s">
        <v>258</v>
      </c>
      <c r="E12" s="207" t="s">
        <v>300</v>
      </c>
      <c r="F12" s="208"/>
      <c r="G12" s="137"/>
      <c r="H12" s="137"/>
      <c r="I12" s="2"/>
      <c r="J12" s="138"/>
      <c r="K12" s="13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3" customFormat="1">
      <c r="A13" s="2"/>
      <c r="B13" s="219" t="s">
        <v>306</v>
      </c>
      <c r="C13" s="220"/>
      <c r="D13" s="206" t="s">
        <v>274</v>
      </c>
      <c r="E13" s="207" t="s">
        <v>275</v>
      </c>
      <c r="F13" s="208"/>
      <c r="G13" s="137"/>
      <c r="H13" s="137"/>
      <c r="I13" s="2"/>
      <c r="J13" s="138"/>
      <c r="K13" s="13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3" customFormat="1">
      <c r="A14" s="2"/>
      <c r="B14" s="225" t="s">
        <v>288</v>
      </c>
      <c r="C14" s="226"/>
      <c r="D14" s="226"/>
      <c r="E14" s="226"/>
      <c r="F14" s="205"/>
      <c r="G14" s="137"/>
      <c r="H14" s="137"/>
      <c r="I14" s="2"/>
      <c r="J14" s="138"/>
      <c r="K14" s="13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3" customFormat="1">
      <c r="A15" s="2"/>
      <c r="B15" s="219" t="s">
        <v>276</v>
      </c>
      <c r="C15" s="220"/>
      <c r="D15" s="209" t="s">
        <v>290</v>
      </c>
      <c r="E15" s="207" t="s">
        <v>301</v>
      </c>
      <c r="F15" s="208" t="s">
        <v>309</v>
      </c>
      <c r="G15" s="137"/>
      <c r="H15" s="137"/>
      <c r="I15" s="2"/>
      <c r="J15" s="138"/>
      <c r="K15" s="13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3" customFormat="1">
      <c r="A16" s="2"/>
      <c r="B16" s="219" t="s">
        <v>307</v>
      </c>
      <c r="C16" s="220"/>
      <c r="D16" s="206" t="s">
        <v>277</v>
      </c>
      <c r="E16" s="207" t="s">
        <v>302</v>
      </c>
      <c r="F16" s="208" t="s">
        <v>309</v>
      </c>
      <c r="G16" s="137"/>
      <c r="H16" s="137"/>
      <c r="I16" s="2"/>
      <c r="J16" s="138"/>
      <c r="K16" s="13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3" customFormat="1">
      <c r="A17" s="2"/>
      <c r="B17" s="219" t="s">
        <v>308</v>
      </c>
      <c r="C17" s="220"/>
      <c r="D17" s="206" t="s">
        <v>290</v>
      </c>
      <c r="E17" s="207" t="s">
        <v>301</v>
      </c>
      <c r="F17" s="208" t="s">
        <v>310</v>
      </c>
      <c r="G17" s="137"/>
      <c r="H17" s="137"/>
      <c r="I17" s="2"/>
      <c r="J17" s="138"/>
      <c r="K17" s="13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3" customFormat="1">
      <c r="A18" s="2"/>
      <c r="B18" s="219" t="s">
        <v>280</v>
      </c>
      <c r="C18" s="220"/>
      <c r="D18" s="206" t="s">
        <v>281</v>
      </c>
      <c r="E18" s="207" t="s">
        <v>301</v>
      </c>
      <c r="F18" s="208" t="s">
        <v>311</v>
      </c>
      <c r="G18" s="137"/>
      <c r="H18" s="137"/>
      <c r="I18" s="2"/>
      <c r="J18" s="138"/>
      <c r="K18" s="13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3" customFormat="1">
      <c r="A19" s="2"/>
      <c r="B19" s="225" t="s">
        <v>289</v>
      </c>
      <c r="C19" s="226"/>
      <c r="D19" s="203"/>
      <c r="E19" s="204"/>
      <c r="F19" s="205"/>
      <c r="G19" s="137"/>
      <c r="H19" s="137"/>
      <c r="I19" s="2"/>
      <c r="J19" s="138"/>
      <c r="K19" s="13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3" customFormat="1">
      <c r="A20" s="2"/>
      <c r="B20" s="232" t="s">
        <v>283</v>
      </c>
      <c r="C20" s="233"/>
      <c r="D20" s="206" t="s">
        <v>258</v>
      </c>
      <c r="E20" s="207"/>
      <c r="F20" s="208"/>
      <c r="G20" s="137"/>
      <c r="H20" s="137"/>
      <c r="I20" s="2"/>
      <c r="J20" s="138"/>
      <c r="K20" s="13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3" customFormat="1">
      <c r="A21" s="2"/>
      <c r="B21" s="232" t="s">
        <v>284</v>
      </c>
      <c r="C21" s="233"/>
      <c r="D21" s="206" t="s">
        <v>290</v>
      </c>
      <c r="E21" s="207"/>
      <c r="F21" s="208"/>
      <c r="G21" s="137"/>
      <c r="H21" s="137"/>
      <c r="I21" s="2"/>
      <c r="J21" s="138"/>
      <c r="K21" s="13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3" customFormat="1">
      <c r="A22" s="2"/>
      <c r="B22" s="230" t="s">
        <v>285</v>
      </c>
      <c r="C22" s="231"/>
      <c r="D22" s="212" t="s">
        <v>286</v>
      </c>
      <c r="E22" s="213"/>
      <c r="F22" s="214"/>
      <c r="G22" s="137"/>
      <c r="H22" s="137"/>
      <c r="I22" s="2"/>
      <c r="J22" s="138"/>
      <c r="K22" s="13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47" customHeight="1" thickBot="1">
      <c r="A23" s="1"/>
      <c r="B23" s="227" t="s">
        <v>312</v>
      </c>
      <c r="C23" s="228"/>
      <c r="D23" s="228"/>
      <c r="E23" s="228"/>
      <c r="F23" s="22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I56" s="1"/>
      <c r="J56" s="1"/>
    </row>
  </sheetData>
  <mergeCells count="25">
    <mergeCell ref="B23:F23"/>
    <mergeCell ref="B4:C4"/>
    <mergeCell ref="B5:C5"/>
    <mergeCell ref="B6:C6"/>
    <mergeCell ref="B7:C7"/>
    <mergeCell ref="B22:C22"/>
    <mergeCell ref="B18:C18"/>
    <mergeCell ref="B19:C19"/>
    <mergeCell ref="B20:C20"/>
    <mergeCell ref="B21:C21"/>
    <mergeCell ref="B2:F2"/>
    <mergeCell ref="B1:F1"/>
    <mergeCell ref="B15:C15"/>
    <mergeCell ref="B16:C16"/>
    <mergeCell ref="B17:C17"/>
    <mergeCell ref="B8:C8"/>
    <mergeCell ref="B9:C9"/>
    <mergeCell ref="B10:C10"/>
    <mergeCell ref="B11:C11"/>
    <mergeCell ref="B12:C12"/>
    <mergeCell ref="D9:D11"/>
    <mergeCell ref="E9:E11"/>
    <mergeCell ref="B3:C3"/>
    <mergeCell ref="B14:E14"/>
    <mergeCell ref="B13:C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32"/>
  <sheetViews>
    <sheetView workbookViewId="0">
      <selection sqref="A1:M1"/>
    </sheetView>
  </sheetViews>
  <sheetFormatPr baseColWidth="10" defaultRowHeight="15" x14ac:dyDescent="0"/>
  <cols>
    <col min="1" max="1" width="11" style="140" customWidth="1"/>
    <col min="2" max="2" width="41.5" style="140" customWidth="1"/>
    <col min="3" max="3" width="7" style="140" customWidth="1"/>
    <col min="4" max="4" width="67.83203125" style="3" customWidth="1"/>
    <col min="5" max="5" width="14.5" style="3" bestFit="1" customWidth="1"/>
    <col min="6" max="6" width="23.83203125" style="141" customWidth="1"/>
    <col min="7" max="7" width="27.33203125" style="141" customWidth="1"/>
    <col min="8" max="8" width="14.6640625" style="3" customWidth="1"/>
    <col min="9" max="9" width="15.5" style="142" customWidth="1"/>
    <col min="10" max="10" width="16.1640625" style="143" bestFit="1" customWidth="1"/>
    <col min="11" max="11" width="15" style="3" customWidth="1"/>
    <col min="12" max="12" width="30.6640625" style="3" bestFit="1" customWidth="1"/>
    <col min="13" max="13" width="8.83203125" style="3" customWidth="1"/>
    <col min="14" max="16384" width="10.83203125" style="3"/>
  </cols>
  <sheetData>
    <row r="1" spans="1:18" ht="101" customHeight="1">
      <c r="A1" s="247" t="s">
        <v>108</v>
      </c>
      <c r="B1" s="242"/>
      <c r="C1" s="242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"/>
      <c r="O1" s="2"/>
      <c r="P1" s="2"/>
      <c r="Q1" s="2"/>
      <c r="R1" s="2"/>
    </row>
    <row r="2" spans="1:18">
      <c r="A2" s="4"/>
      <c r="B2" s="245" t="s">
        <v>291</v>
      </c>
      <c r="C2" s="245"/>
      <c r="D2" s="245"/>
      <c r="E2" s="245"/>
      <c r="F2" s="245"/>
      <c r="G2" s="245"/>
      <c r="H2" s="245"/>
      <c r="I2" s="5"/>
      <c r="J2" s="5"/>
      <c r="K2" s="5"/>
      <c r="L2" s="5"/>
      <c r="M2" s="5"/>
      <c r="N2" s="2"/>
      <c r="O2" s="2"/>
      <c r="P2" s="2"/>
      <c r="Q2" s="2"/>
      <c r="R2" s="2"/>
    </row>
    <row r="3" spans="1:18" ht="15" customHeight="1">
      <c r="A3" s="6"/>
      <c r="B3" s="246" t="s">
        <v>292</v>
      </c>
      <c r="C3" s="246"/>
      <c r="D3" s="246"/>
      <c r="E3" s="246"/>
      <c r="F3" s="246"/>
      <c r="G3" s="246"/>
      <c r="H3" s="246"/>
      <c r="I3" s="5"/>
      <c r="J3" s="5"/>
      <c r="K3" s="5"/>
      <c r="L3" s="5"/>
      <c r="M3" s="5"/>
      <c r="N3" s="2"/>
      <c r="O3" s="2"/>
      <c r="P3" s="2"/>
      <c r="Q3" s="2"/>
      <c r="R3" s="2"/>
    </row>
    <row r="4" spans="1:18">
      <c r="A4" s="6"/>
      <c r="B4" s="246" t="s">
        <v>293</v>
      </c>
      <c r="C4" s="246"/>
      <c r="D4" s="246"/>
      <c r="E4" s="246"/>
      <c r="F4" s="246"/>
      <c r="G4" s="246"/>
      <c r="H4" s="246"/>
      <c r="I4" s="7"/>
      <c r="J4" s="8"/>
      <c r="K4" s="4"/>
      <c r="L4" s="4"/>
      <c r="M4" s="4"/>
      <c r="N4" s="2"/>
      <c r="O4" s="2"/>
      <c r="P4" s="2"/>
      <c r="Q4" s="2"/>
      <c r="R4" s="2"/>
    </row>
    <row r="5" spans="1:18" ht="19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"/>
      <c r="O5" s="2"/>
      <c r="P5" s="2"/>
      <c r="Q5" s="2"/>
      <c r="R5" s="2"/>
    </row>
    <row r="6" spans="1:18" ht="158" customHeight="1">
      <c r="A6" s="239" t="s">
        <v>0</v>
      </c>
      <c r="B6" s="240"/>
      <c r="C6" s="240"/>
      <c r="D6" s="241"/>
      <c r="E6" s="9" t="s">
        <v>1</v>
      </c>
      <c r="F6" s="10" t="s">
        <v>299</v>
      </c>
      <c r="G6" s="11" t="s">
        <v>313</v>
      </c>
      <c r="H6" s="12" t="s">
        <v>242</v>
      </c>
      <c r="I6" s="13" t="s">
        <v>243</v>
      </c>
      <c r="J6" s="14" t="s">
        <v>246</v>
      </c>
      <c r="K6" s="12" t="s">
        <v>255</v>
      </c>
      <c r="L6" s="12" t="s">
        <v>245</v>
      </c>
      <c r="M6" s="15" t="s">
        <v>244</v>
      </c>
      <c r="N6" s="2"/>
      <c r="O6" s="2"/>
      <c r="P6" s="2"/>
      <c r="Q6" s="2"/>
      <c r="R6" s="2"/>
    </row>
    <row r="7" spans="1:18">
      <c r="A7" s="237" t="s">
        <v>208</v>
      </c>
      <c r="B7" s="238"/>
      <c r="C7" s="238"/>
      <c r="D7" s="238"/>
      <c r="E7" s="238"/>
      <c r="F7" s="238"/>
      <c r="G7" s="144"/>
      <c r="H7" s="144"/>
      <c r="I7" s="144"/>
      <c r="J7" s="238"/>
      <c r="K7" s="238"/>
      <c r="L7" s="238"/>
      <c r="M7" s="16"/>
      <c r="N7" s="2"/>
      <c r="O7" s="2"/>
      <c r="P7" s="2"/>
      <c r="Q7" s="2"/>
      <c r="R7" s="2"/>
    </row>
    <row r="8" spans="1:18">
      <c r="A8" s="17" t="s">
        <v>209</v>
      </c>
      <c r="B8" s="18" t="s">
        <v>222</v>
      </c>
      <c r="C8" s="19" t="s">
        <v>210</v>
      </c>
      <c r="D8" s="20" t="s">
        <v>3</v>
      </c>
      <c r="E8" s="21" t="s">
        <v>114</v>
      </c>
      <c r="F8" s="22">
        <v>0</v>
      </c>
      <c r="G8" s="23">
        <v>0</v>
      </c>
      <c r="H8" s="24">
        <v>0</v>
      </c>
      <c r="I8" s="156">
        <f>F8*G8*H8</f>
        <v>0</v>
      </c>
      <c r="J8" s="157">
        <v>0</v>
      </c>
      <c r="K8" s="25"/>
      <c r="L8" s="25"/>
      <c r="M8" s="26" t="s">
        <v>210</v>
      </c>
      <c r="N8" s="2"/>
      <c r="O8" s="2"/>
      <c r="P8" s="2"/>
      <c r="Q8" s="2"/>
      <c r="R8" s="2"/>
    </row>
    <row r="9" spans="1:18">
      <c r="A9" s="27"/>
      <c r="B9" s="28"/>
      <c r="C9" s="19" t="s">
        <v>211</v>
      </c>
      <c r="D9" s="20" t="s">
        <v>204</v>
      </c>
      <c r="E9" s="21" t="s">
        <v>114</v>
      </c>
      <c r="F9" s="22">
        <v>2</v>
      </c>
      <c r="G9" s="23">
        <v>12</v>
      </c>
      <c r="H9" s="24">
        <v>50</v>
      </c>
      <c r="I9" s="156">
        <f t="shared" ref="I9:I16" si="0">F9*G9*H9</f>
        <v>1200</v>
      </c>
      <c r="J9" s="157">
        <v>0</v>
      </c>
      <c r="K9" s="29"/>
      <c r="L9" s="29"/>
      <c r="M9" s="26" t="s">
        <v>211</v>
      </c>
      <c r="N9" s="2"/>
      <c r="O9" s="2"/>
      <c r="P9" s="2"/>
      <c r="Q9" s="2"/>
      <c r="R9" s="2"/>
    </row>
    <row r="10" spans="1:18">
      <c r="A10" s="27"/>
      <c r="B10" s="28"/>
      <c r="C10" s="19" t="s">
        <v>212</v>
      </c>
      <c r="D10" s="20" t="s">
        <v>249</v>
      </c>
      <c r="E10" s="21" t="s">
        <v>114</v>
      </c>
      <c r="F10" s="23">
        <v>0</v>
      </c>
      <c r="G10" s="23">
        <v>0</v>
      </c>
      <c r="H10" s="24">
        <v>0</v>
      </c>
      <c r="I10" s="156">
        <f>F10*G10*H10</f>
        <v>0</v>
      </c>
      <c r="J10" s="157">
        <v>0</v>
      </c>
      <c r="K10" s="29"/>
      <c r="L10" s="29"/>
      <c r="M10" s="26" t="s">
        <v>212</v>
      </c>
      <c r="N10" s="2"/>
      <c r="O10" s="2"/>
      <c r="P10" s="2"/>
      <c r="Q10" s="2"/>
      <c r="R10" s="2"/>
    </row>
    <row r="11" spans="1:18">
      <c r="A11" s="27"/>
      <c r="B11" s="28"/>
      <c r="C11" s="19" t="s">
        <v>213</v>
      </c>
      <c r="D11" s="20" t="s">
        <v>206</v>
      </c>
      <c r="E11" s="21" t="s">
        <v>114</v>
      </c>
      <c r="F11" s="23">
        <v>0</v>
      </c>
      <c r="G11" s="23">
        <v>0</v>
      </c>
      <c r="H11" s="24">
        <v>0</v>
      </c>
      <c r="I11" s="156">
        <f t="shared" si="0"/>
        <v>0</v>
      </c>
      <c r="J11" s="157">
        <v>0</v>
      </c>
      <c r="K11" s="29"/>
      <c r="L11" s="29"/>
      <c r="M11" s="26" t="s">
        <v>213</v>
      </c>
      <c r="N11" s="2"/>
      <c r="O11" s="2"/>
      <c r="P11" s="2"/>
      <c r="Q11" s="2"/>
      <c r="R11" s="2"/>
    </row>
    <row r="12" spans="1:18">
      <c r="A12" s="27"/>
      <c r="B12" s="28"/>
      <c r="C12" s="19" t="s">
        <v>214</v>
      </c>
      <c r="D12" s="20" t="s">
        <v>205</v>
      </c>
      <c r="E12" s="21" t="s">
        <v>114</v>
      </c>
      <c r="F12" s="23">
        <v>0</v>
      </c>
      <c r="G12" s="23">
        <v>0</v>
      </c>
      <c r="H12" s="24">
        <v>0</v>
      </c>
      <c r="I12" s="156">
        <f t="shared" si="0"/>
        <v>0</v>
      </c>
      <c r="J12" s="157">
        <v>0</v>
      </c>
      <c r="K12" s="29"/>
      <c r="L12" s="29"/>
      <c r="M12" s="26" t="s">
        <v>214</v>
      </c>
      <c r="N12" s="2"/>
      <c r="O12" s="2"/>
      <c r="P12" s="2"/>
      <c r="Q12" s="2"/>
      <c r="R12" s="2"/>
    </row>
    <row r="13" spans="1:18">
      <c r="A13" s="30" t="s">
        <v>215</v>
      </c>
      <c r="B13" s="31" t="s">
        <v>216</v>
      </c>
      <c r="C13" s="32" t="s">
        <v>217</v>
      </c>
      <c r="D13" s="33" t="s">
        <v>198</v>
      </c>
      <c r="E13" s="34" t="s">
        <v>240</v>
      </c>
      <c r="F13" s="35">
        <v>1</v>
      </c>
      <c r="G13" s="36">
        <v>12</v>
      </c>
      <c r="H13" s="37">
        <v>300</v>
      </c>
      <c r="I13" s="146">
        <f t="shared" si="0"/>
        <v>3600</v>
      </c>
      <c r="J13" s="158">
        <v>1000</v>
      </c>
      <c r="K13" s="38" t="s">
        <v>278</v>
      </c>
      <c r="L13" s="38" t="s">
        <v>297</v>
      </c>
      <c r="M13" s="39" t="s">
        <v>217</v>
      </c>
      <c r="N13" s="2"/>
      <c r="O13" s="2"/>
      <c r="P13" s="2"/>
      <c r="Q13" s="2"/>
      <c r="R13" s="2"/>
    </row>
    <row r="14" spans="1:18">
      <c r="A14" s="40"/>
      <c r="B14" s="41"/>
      <c r="C14" s="42" t="s">
        <v>218</v>
      </c>
      <c r="D14" s="33" t="s">
        <v>221</v>
      </c>
      <c r="E14" s="34" t="s">
        <v>20</v>
      </c>
      <c r="F14" s="43">
        <v>1</v>
      </c>
      <c r="G14" s="43">
        <v>1</v>
      </c>
      <c r="H14" s="44">
        <v>2000</v>
      </c>
      <c r="I14" s="146">
        <f t="shared" si="0"/>
        <v>2000</v>
      </c>
      <c r="J14" s="158">
        <v>900</v>
      </c>
      <c r="K14" s="45" t="s">
        <v>282</v>
      </c>
      <c r="L14" s="45" t="s">
        <v>298</v>
      </c>
      <c r="M14" s="39" t="s">
        <v>218</v>
      </c>
      <c r="N14" s="2"/>
      <c r="O14" s="2"/>
      <c r="P14" s="2"/>
      <c r="Q14" s="2"/>
      <c r="R14" s="2"/>
    </row>
    <row r="15" spans="1:18">
      <c r="A15" s="46"/>
      <c r="B15" s="47"/>
      <c r="C15" s="42" t="s">
        <v>219</v>
      </c>
      <c r="D15" s="33" t="s">
        <v>234</v>
      </c>
      <c r="E15" s="34" t="s">
        <v>110</v>
      </c>
      <c r="F15" s="43">
        <v>0</v>
      </c>
      <c r="G15" s="43">
        <v>0</v>
      </c>
      <c r="H15" s="44">
        <v>0</v>
      </c>
      <c r="I15" s="146">
        <f t="shared" si="0"/>
        <v>0</v>
      </c>
      <c r="J15" s="159">
        <v>0</v>
      </c>
      <c r="K15" s="48"/>
      <c r="L15" s="48"/>
      <c r="M15" s="39" t="s">
        <v>219</v>
      </c>
      <c r="N15" s="2"/>
      <c r="O15" s="2"/>
      <c r="P15" s="2"/>
      <c r="Q15" s="2"/>
      <c r="R15" s="2"/>
    </row>
    <row r="16" spans="1:18">
      <c r="A16" s="46"/>
      <c r="B16" s="47"/>
      <c r="C16" s="42" t="s">
        <v>220</v>
      </c>
      <c r="D16" s="33" t="s">
        <v>223</v>
      </c>
      <c r="E16" s="34" t="s">
        <v>20</v>
      </c>
      <c r="F16" s="49">
        <v>0</v>
      </c>
      <c r="G16" s="49">
        <v>0</v>
      </c>
      <c r="H16" s="50">
        <v>0</v>
      </c>
      <c r="I16" s="146">
        <f t="shared" si="0"/>
        <v>0</v>
      </c>
      <c r="J16" s="158">
        <v>0</v>
      </c>
      <c r="K16" s="48"/>
      <c r="L16" s="48"/>
      <c r="M16" s="39" t="s">
        <v>220</v>
      </c>
      <c r="N16" s="2"/>
      <c r="O16" s="2"/>
      <c r="P16" s="2"/>
      <c r="Q16" s="2"/>
      <c r="R16" s="2"/>
    </row>
    <row r="17" spans="1:18">
      <c r="A17" s="51"/>
      <c r="B17" s="52"/>
      <c r="C17" s="52"/>
      <c r="D17" s="53" t="s">
        <v>224</v>
      </c>
      <c r="E17" s="54"/>
      <c r="F17" s="55"/>
      <c r="G17" s="55"/>
      <c r="H17" s="54"/>
      <c r="I17" s="147">
        <f>SUM(I8:I16)</f>
        <v>6800</v>
      </c>
      <c r="J17" s="160">
        <f>SUM(J8:J16)</f>
        <v>1900</v>
      </c>
      <c r="K17" s="54"/>
      <c r="L17" s="54"/>
      <c r="M17" s="56" t="s">
        <v>200</v>
      </c>
      <c r="N17" s="2"/>
      <c r="O17" s="2"/>
      <c r="P17" s="2"/>
      <c r="Q17" s="2"/>
      <c r="R17" s="2"/>
    </row>
    <row r="18" spans="1:18" s="63" customFormat="1" ht="15" customHeight="1">
      <c r="A18" s="57" t="s">
        <v>104</v>
      </c>
      <c r="B18" s="238" t="s">
        <v>24</v>
      </c>
      <c r="C18" s="238"/>
      <c r="D18" s="238"/>
      <c r="E18" s="58"/>
      <c r="F18" s="59"/>
      <c r="G18" s="59"/>
      <c r="H18" s="58"/>
      <c r="I18" s="148"/>
      <c r="J18" s="161"/>
      <c r="K18" s="58"/>
      <c r="L18" s="60"/>
      <c r="M18" s="61"/>
      <c r="N18" s="62"/>
      <c r="O18" s="62"/>
      <c r="P18" s="62"/>
      <c r="Q18" s="62"/>
      <c r="R18" s="62"/>
    </row>
    <row r="19" spans="1:18" s="48" customFormat="1" ht="14">
      <c r="A19" s="64">
        <v>1.1000000000000001</v>
      </c>
      <c r="B19" s="65" t="s">
        <v>207</v>
      </c>
      <c r="C19" s="66" t="s">
        <v>41</v>
      </c>
      <c r="D19" s="38" t="s">
        <v>2</v>
      </c>
      <c r="E19" s="38" t="s">
        <v>110</v>
      </c>
      <c r="F19" s="35">
        <v>0</v>
      </c>
      <c r="G19" s="36">
        <v>0</v>
      </c>
      <c r="H19" s="37">
        <v>0</v>
      </c>
      <c r="I19" s="146">
        <f>F19*G19*H19</f>
        <v>0</v>
      </c>
      <c r="J19" s="158">
        <v>0</v>
      </c>
      <c r="K19" s="38"/>
      <c r="L19" s="38"/>
      <c r="M19" s="67" t="s">
        <v>51</v>
      </c>
      <c r="N19" s="68"/>
      <c r="O19" s="68"/>
      <c r="P19" s="68"/>
      <c r="Q19" s="68"/>
      <c r="R19" s="68"/>
    </row>
    <row r="20" spans="1:18" s="48" customFormat="1" ht="14">
      <c r="A20" s="69"/>
      <c r="B20" s="70"/>
      <c r="C20" s="70" t="s">
        <v>42</v>
      </c>
      <c r="D20" s="45" t="s">
        <v>180</v>
      </c>
      <c r="E20" s="45" t="s">
        <v>20</v>
      </c>
      <c r="F20" s="43">
        <v>0</v>
      </c>
      <c r="G20" s="43">
        <v>0</v>
      </c>
      <c r="H20" s="44">
        <v>0</v>
      </c>
      <c r="I20" s="149">
        <f>F20*G20*H20</f>
        <v>0</v>
      </c>
      <c r="J20" s="159">
        <v>0</v>
      </c>
      <c r="K20" s="45"/>
      <c r="L20" s="45"/>
      <c r="M20" s="71" t="s">
        <v>93</v>
      </c>
      <c r="N20" s="68"/>
      <c r="O20" s="68"/>
      <c r="P20" s="68"/>
      <c r="Q20" s="68"/>
      <c r="R20" s="68"/>
    </row>
    <row r="21" spans="1:18" s="48" customFormat="1" ht="14">
      <c r="A21" s="69"/>
      <c r="B21" s="70"/>
      <c r="C21" s="70" t="s">
        <v>43</v>
      </c>
      <c r="D21" s="45" t="s">
        <v>127</v>
      </c>
      <c r="E21" s="45" t="s">
        <v>20</v>
      </c>
      <c r="F21" s="43">
        <v>0</v>
      </c>
      <c r="G21" s="43">
        <v>0</v>
      </c>
      <c r="H21" s="44">
        <v>0</v>
      </c>
      <c r="I21" s="149">
        <f t="shared" ref="I21:I22" si="1">F21*G21*H21</f>
        <v>0</v>
      </c>
      <c r="J21" s="159">
        <v>0</v>
      </c>
      <c r="K21" s="45"/>
      <c r="L21" s="45"/>
      <c r="M21" s="71" t="s">
        <v>83</v>
      </c>
      <c r="N21" s="68"/>
      <c r="O21" s="68"/>
      <c r="P21" s="68"/>
      <c r="Q21" s="68"/>
      <c r="R21" s="68"/>
    </row>
    <row r="22" spans="1:18" s="48" customFormat="1" ht="14">
      <c r="A22" s="72"/>
      <c r="B22" s="73"/>
      <c r="C22" s="73" t="s">
        <v>181</v>
      </c>
      <c r="D22" s="74" t="s">
        <v>109</v>
      </c>
      <c r="E22" s="74" t="s">
        <v>20</v>
      </c>
      <c r="F22" s="75">
        <v>0</v>
      </c>
      <c r="G22" s="75">
        <v>0</v>
      </c>
      <c r="H22" s="76">
        <v>0</v>
      </c>
      <c r="I22" s="150">
        <f t="shared" si="1"/>
        <v>0</v>
      </c>
      <c r="J22" s="162">
        <v>0</v>
      </c>
      <c r="K22" s="74"/>
      <c r="L22" s="74"/>
      <c r="M22" s="77" t="s">
        <v>51</v>
      </c>
      <c r="N22" s="68"/>
      <c r="O22" s="68"/>
      <c r="P22" s="68"/>
      <c r="Q22" s="68"/>
      <c r="R22" s="68"/>
    </row>
    <row r="23" spans="1:18" s="63" customFormat="1" ht="14">
      <c r="A23" s="78"/>
      <c r="B23" s="79"/>
      <c r="C23" s="79"/>
      <c r="D23" s="80" t="s">
        <v>32</v>
      </c>
      <c r="E23" s="48"/>
      <c r="F23" s="81"/>
      <c r="G23" s="81"/>
      <c r="H23" s="48"/>
      <c r="I23" s="151">
        <f>SUM(I19:I22)</f>
        <v>0</v>
      </c>
      <c r="J23" s="163">
        <f>SUM(J19:J22)</f>
        <v>0</v>
      </c>
      <c r="K23" s="48"/>
      <c r="L23" s="48"/>
      <c r="M23" s="82" t="s">
        <v>200</v>
      </c>
      <c r="N23" s="62"/>
      <c r="O23" s="62"/>
      <c r="P23" s="62"/>
      <c r="Q23" s="62"/>
      <c r="R23" s="62"/>
    </row>
    <row r="24" spans="1:18" s="63" customFormat="1" ht="15" customHeight="1">
      <c r="A24" s="57" t="s">
        <v>27</v>
      </c>
      <c r="B24" s="238" t="s">
        <v>25</v>
      </c>
      <c r="C24" s="238"/>
      <c r="D24" s="238"/>
      <c r="E24" s="58"/>
      <c r="F24" s="59"/>
      <c r="G24" s="59"/>
      <c r="H24" s="58"/>
      <c r="I24" s="148"/>
      <c r="J24" s="161"/>
      <c r="K24" s="58"/>
      <c r="L24" s="60"/>
      <c r="M24" s="61"/>
      <c r="N24" s="62"/>
      <c r="O24" s="62"/>
      <c r="P24" s="62"/>
      <c r="Q24" s="62"/>
      <c r="R24" s="62"/>
    </row>
    <row r="25" spans="1:18" s="63" customFormat="1" ht="14">
      <c r="A25" s="83">
        <v>2.2000000000000002</v>
      </c>
      <c r="B25" s="84" t="s">
        <v>14</v>
      </c>
      <c r="C25" s="85" t="s">
        <v>45</v>
      </c>
      <c r="D25" s="45" t="s">
        <v>2</v>
      </c>
      <c r="E25" s="45" t="s">
        <v>110</v>
      </c>
      <c r="F25" s="43">
        <v>1</v>
      </c>
      <c r="G25" s="43">
        <v>3</v>
      </c>
      <c r="H25" s="44">
        <v>200</v>
      </c>
      <c r="I25" s="149">
        <f t="shared" ref="I25:I30" si="2">F25*G25*H25</f>
        <v>600</v>
      </c>
      <c r="J25" s="159">
        <v>0</v>
      </c>
      <c r="K25" s="45"/>
      <c r="L25" s="45"/>
      <c r="M25" s="71" t="s">
        <v>51</v>
      </c>
      <c r="N25" s="62"/>
      <c r="O25" s="62"/>
      <c r="P25" s="62"/>
      <c r="Q25" s="62"/>
      <c r="R25" s="62"/>
    </row>
    <row r="26" spans="1:18" s="63" customFormat="1" ht="14">
      <c r="A26" s="86"/>
      <c r="B26" s="45"/>
      <c r="C26" s="85" t="s">
        <v>46</v>
      </c>
      <c r="D26" s="45" t="s">
        <v>180</v>
      </c>
      <c r="E26" s="45" t="s">
        <v>20</v>
      </c>
      <c r="F26" s="43">
        <v>0</v>
      </c>
      <c r="G26" s="43">
        <v>0</v>
      </c>
      <c r="H26" s="44">
        <v>0</v>
      </c>
      <c r="I26" s="149">
        <f>F26*G26*H26</f>
        <v>0</v>
      </c>
      <c r="J26" s="159">
        <v>0</v>
      </c>
      <c r="K26" s="45"/>
      <c r="L26" s="45"/>
      <c r="M26" s="71" t="s">
        <v>93</v>
      </c>
      <c r="N26" s="62"/>
      <c r="O26" s="62"/>
      <c r="P26" s="62"/>
      <c r="Q26" s="62"/>
      <c r="R26" s="62"/>
    </row>
    <row r="27" spans="1:18" s="63" customFormat="1" ht="14">
      <c r="A27" s="86"/>
      <c r="B27" s="45"/>
      <c r="C27" s="85" t="s">
        <v>47</v>
      </c>
      <c r="D27" s="45" t="s">
        <v>127</v>
      </c>
      <c r="E27" s="45" t="s">
        <v>20</v>
      </c>
      <c r="F27" s="43">
        <v>0</v>
      </c>
      <c r="G27" s="43">
        <v>0</v>
      </c>
      <c r="H27" s="44">
        <v>0</v>
      </c>
      <c r="I27" s="149">
        <f t="shared" si="2"/>
        <v>0</v>
      </c>
      <c r="J27" s="159">
        <v>0</v>
      </c>
      <c r="K27" s="45"/>
      <c r="L27" s="45"/>
      <c r="M27" s="71" t="s">
        <v>83</v>
      </c>
      <c r="N27" s="62"/>
      <c r="O27" s="62"/>
      <c r="P27" s="62"/>
      <c r="Q27" s="62"/>
      <c r="R27" s="62"/>
    </row>
    <row r="28" spans="1:18" s="63" customFormat="1" ht="14">
      <c r="A28" s="86"/>
      <c r="B28" s="85"/>
      <c r="C28" s="85" t="s">
        <v>48</v>
      </c>
      <c r="D28" s="45" t="s">
        <v>109</v>
      </c>
      <c r="E28" s="45" t="s">
        <v>20</v>
      </c>
      <c r="F28" s="43">
        <v>1</v>
      </c>
      <c r="G28" s="43">
        <v>3</v>
      </c>
      <c r="H28" s="44">
        <v>50</v>
      </c>
      <c r="I28" s="149">
        <f t="shared" si="2"/>
        <v>150</v>
      </c>
      <c r="J28" s="159">
        <v>0</v>
      </c>
      <c r="K28" s="45"/>
      <c r="L28" s="45"/>
      <c r="M28" s="71" t="s">
        <v>51</v>
      </c>
      <c r="N28" s="62"/>
      <c r="O28" s="62"/>
      <c r="P28" s="62"/>
      <c r="Q28" s="62"/>
      <c r="R28" s="62"/>
    </row>
    <row r="29" spans="1:18" s="63" customFormat="1" ht="14">
      <c r="A29" s="83">
        <v>2.2999999999999998</v>
      </c>
      <c r="B29" s="84" t="s">
        <v>111</v>
      </c>
      <c r="C29" s="85" t="s">
        <v>49</v>
      </c>
      <c r="D29" s="45" t="s">
        <v>4</v>
      </c>
      <c r="E29" s="45" t="s">
        <v>241</v>
      </c>
      <c r="F29" s="43">
        <v>0</v>
      </c>
      <c r="G29" s="43">
        <v>0</v>
      </c>
      <c r="H29" s="44">
        <v>0</v>
      </c>
      <c r="I29" s="149">
        <f t="shared" si="2"/>
        <v>0</v>
      </c>
      <c r="J29" s="159">
        <v>0</v>
      </c>
      <c r="K29" s="45"/>
      <c r="L29" s="45"/>
      <c r="M29" s="71" t="s">
        <v>87</v>
      </c>
      <c r="N29" s="62"/>
      <c r="O29" s="62"/>
      <c r="P29" s="62"/>
      <c r="Q29" s="62"/>
      <c r="R29" s="62"/>
    </row>
    <row r="30" spans="1:18" s="63" customFormat="1" ht="14">
      <c r="A30" s="87"/>
      <c r="B30" s="88"/>
      <c r="C30" s="88" t="s">
        <v>50</v>
      </c>
      <c r="D30" s="89" t="s">
        <v>5</v>
      </c>
      <c r="E30" s="89" t="s">
        <v>241</v>
      </c>
      <c r="F30" s="90">
        <v>0</v>
      </c>
      <c r="G30" s="90">
        <v>0</v>
      </c>
      <c r="H30" s="91">
        <v>0</v>
      </c>
      <c r="I30" s="152">
        <f t="shared" si="2"/>
        <v>0</v>
      </c>
      <c r="J30" s="164">
        <v>0</v>
      </c>
      <c r="K30" s="89"/>
      <c r="L30" s="89"/>
      <c r="M30" s="92" t="s">
        <v>87</v>
      </c>
      <c r="N30" s="62"/>
      <c r="O30" s="62"/>
      <c r="P30" s="62"/>
      <c r="Q30" s="62"/>
      <c r="R30" s="62"/>
    </row>
    <row r="31" spans="1:18" s="63" customFormat="1" ht="14">
      <c r="A31" s="93"/>
      <c r="B31" s="79"/>
      <c r="C31" s="79"/>
      <c r="D31" s="94" t="s">
        <v>8</v>
      </c>
      <c r="E31" s="48"/>
      <c r="F31" s="81"/>
      <c r="G31" s="81"/>
      <c r="H31" s="48"/>
      <c r="I31" s="151">
        <f>SUM(I25:I30)</f>
        <v>750</v>
      </c>
      <c r="J31" s="163">
        <f>SUM(J25:J30)</f>
        <v>0</v>
      </c>
      <c r="K31" s="48"/>
      <c r="L31" s="48"/>
      <c r="M31" s="82" t="s">
        <v>200</v>
      </c>
      <c r="N31" s="62"/>
      <c r="O31" s="62"/>
      <c r="P31" s="62"/>
      <c r="Q31" s="62"/>
      <c r="R31" s="62"/>
    </row>
    <row r="32" spans="1:18" s="63" customFormat="1" ht="15" customHeight="1">
      <c r="A32" s="57" t="s">
        <v>105</v>
      </c>
      <c r="B32" s="238" t="s">
        <v>233</v>
      </c>
      <c r="C32" s="238"/>
      <c r="D32" s="238"/>
      <c r="E32" s="58"/>
      <c r="F32" s="59"/>
      <c r="G32" s="59"/>
      <c r="H32" s="58"/>
      <c r="I32" s="148"/>
      <c r="J32" s="161"/>
      <c r="K32" s="58"/>
      <c r="L32" s="60"/>
      <c r="M32" s="61"/>
      <c r="N32" s="62"/>
      <c r="O32" s="62"/>
      <c r="P32" s="62"/>
      <c r="Q32" s="62"/>
      <c r="R32" s="62"/>
    </row>
    <row r="33" spans="1:18" s="63" customFormat="1" ht="14">
      <c r="A33" s="83">
        <v>3.2</v>
      </c>
      <c r="B33" s="84" t="s">
        <v>14</v>
      </c>
      <c r="C33" s="85" t="s">
        <v>52</v>
      </c>
      <c r="D33" s="45" t="s">
        <v>2</v>
      </c>
      <c r="E33" s="45" t="s">
        <v>110</v>
      </c>
      <c r="F33" s="43">
        <v>0</v>
      </c>
      <c r="G33" s="43">
        <v>0</v>
      </c>
      <c r="H33" s="44">
        <v>0</v>
      </c>
      <c r="I33" s="149">
        <f>F33*G33*H33</f>
        <v>0</v>
      </c>
      <c r="J33" s="159">
        <v>0</v>
      </c>
      <c r="K33" s="45"/>
      <c r="L33" s="45"/>
      <c r="M33" s="71" t="s">
        <v>51</v>
      </c>
      <c r="N33" s="62"/>
      <c r="O33" s="62"/>
      <c r="P33" s="62"/>
      <c r="Q33" s="62"/>
      <c r="R33" s="62"/>
    </row>
    <row r="34" spans="1:18" s="63" customFormat="1" ht="14">
      <c r="A34" s="86"/>
      <c r="B34" s="95"/>
      <c r="C34" s="85" t="s">
        <v>53</v>
      </c>
      <c r="D34" s="45" t="s">
        <v>126</v>
      </c>
      <c r="E34" s="45" t="s">
        <v>20</v>
      </c>
      <c r="F34" s="43">
        <v>0</v>
      </c>
      <c r="G34" s="43">
        <v>0</v>
      </c>
      <c r="H34" s="44">
        <v>0</v>
      </c>
      <c r="I34" s="149">
        <f t="shared" ref="I34:I36" si="3">F34*G34*H34</f>
        <v>0</v>
      </c>
      <c r="J34" s="159">
        <v>0</v>
      </c>
      <c r="K34" s="45"/>
      <c r="L34" s="45"/>
      <c r="M34" s="71" t="s">
        <v>93</v>
      </c>
      <c r="N34" s="62"/>
      <c r="O34" s="62"/>
      <c r="P34" s="62"/>
      <c r="Q34" s="62"/>
      <c r="R34" s="62"/>
    </row>
    <row r="35" spans="1:18" s="63" customFormat="1" ht="14">
      <c r="A35" s="86"/>
      <c r="B35" s="95"/>
      <c r="C35" s="85" t="s">
        <v>54</v>
      </c>
      <c r="D35" s="45" t="s">
        <v>127</v>
      </c>
      <c r="E35" s="45" t="s">
        <v>20</v>
      </c>
      <c r="F35" s="43">
        <v>0</v>
      </c>
      <c r="G35" s="43">
        <v>0</v>
      </c>
      <c r="H35" s="44">
        <v>0</v>
      </c>
      <c r="I35" s="149">
        <f>F35*G35*H35</f>
        <v>0</v>
      </c>
      <c r="J35" s="159">
        <v>0</v>
      </c>
      <c r="K35" s="45"/>
      <c r="L35" s="45"/>
      <c r="M35" s="71" t="s">
        <v>83</v>
      </c>
      <c r="N35" s="62"/>
      <c r="O35" s="62"/>
      <c r="P35" s="62"/>
      <c r="Q35" s="62"/>
      <c r="R35" s="62"/>
    </row>
    <row r="36" spans="1:18" s="63" customFormat="1" ht="14">
      <c r="A36" s="86"/>
      <c r="B36" s="85"/>
      <c r="C36" s="85" t="s">
        <v>55</v>
      </c>
      <c r="D36" s="45" t="s">
        <v>109</v>
      </c>
      <c r="E36" s="45" t="s">
        <v>20</v>
      </c>
      <c r="F36" s="43">
        <v>0</v>
      </c>
      <c r="G36" s="43">
        <v>0</v>
      </c>
      <c r="H36" s="44">
        <v>0</v>
      </c>
      <c r="I36" s="149">
        <f t="shared" si="3"/>
        <v>0</v>
      </c>
      <c r="J36" s="159">
        <v>0</v>
      </c>
      <c r="K36" s="45"/>
      <c r="L36" s="45"/>
      <c r="M36" s="71" t="s">
        <v>51</v>
      </c>
      <c r="N36" s="62"/>
      <c r="O36" s="62"/>
      <c r="P36" s="62"/>
      <c r="Q36" s="62"/>
      <c r="R36" s="62"/>
    </row>
    <row r="37" spans="1:18" s="63" customFormat="1" ht="14">
      <c r="A37" s="96">
        <v>3.3</v>
      </c>
      <c r="B37" s="97" t="s">
        <v>6</v>
      </c>
      <c r="C37" s="98" t="s">
        <v>56</v>
      </c>
      <c r="D37" s="89" t="s">
        <v>7</v>
      </c>
      <c r="E37" s="89" t="s">
        <v>20</v>
      </c>
      <c r="F37" s="90">
        <v>0</v>
      </c>
      <c r="G37" s="90">
        <v>0</v>
      </c>
      <c r="H37" s="91">
        <v>0</v>
      </c>
      <c r="I37" s="152">
        <f>F37*G37*H37</f>
        <v>0</v>
      </c>
      <c r="J37" s="164">
        <v>0</v>
      </c>
      <c r="K37" s="89"/>
      <c r="L37" s="89"/>
      <c r="M37" s="92" t="s">
        <v>44</v>
      </c>
      <c r="N37" s="62"/>
      <c r="O37" s="62"/>
      <c r="P37" s="62"/>
      <c r="Q37" s="62"/>
      <c r="R37" s="62"/>
    </row>
    <row r="38" spans="1:18" s="63" customFormat="1" ht="14">
      <c r="A38" s="93"/>
      <c r="B38" s="79"/>
      <c r="C38" s="79"/>
      <c r="D38" s="94" t="s">
        <v>31</v>
      </c>
      <c r="E38" s="48"/>
      <c r="F38" s="81"/>
      <c r="G38" s="81"/>
      <c r="H38" s="48"/>
      <c r="I38" s="151">
        <f>SUM(I33:I37)</f>
        <v>0</v>
      </c>
      <c r="J38" s="163">
        <f>SUM(J33:J37)</f>
        <v>0</v>
      </c>
      <c r="K38" s="48"/>
      <c r="L38" s="48"/>
      <c r="M38" s="82" t="s">
        <v>200</v>
      </c>
      <c r="N38" s="62"/>
      <c r="O38" s="62"/>
      <c r="P38" s="62"/>
      <c r="Q38" s="62"/>
      <c r="R38" s="62"/>
    </row>
    <row r="39" spans="1:18" s="63" customFormat="1" ht="15" customHeight="1">
      <c r="A39" s="57" t="s">
        <v>28</v>
      </c>
      <c r="B39" s="238" t="s">
        <v>29</v>
      </c>
      <c r="C39" s="238"/>
      <c r="D39" s="238"/>
      <c r="E39" s="58"/>
      <c r="F39" s="59"/>
      <c r="G39" s="59"/>
      <c r="H39" s="58"/>
      <c r="I39" s="148"/>
      <c r="J39" s="161"/>
      <c r="K39" s="58"/>
      <c r="L39" s="60"/>
      <c r="M39" s="61"/>
      <c r="N39" s="62"/>
      <c r="O39" s="62"/>
      <c r="P39" s="62"/>
      <c r="Q39" s="62"/>
      <c r="R39" s="62"/>
    </row>
    <row r="40" spans="1:18" s="63" customFormat="1" ht="14">
      <c r="A40" s="99">
        <v>4.0999999999999996</v>
      </c>
      <c r="B40" s="84" t="s">
        <v>203</v>
      </c>
      <c r="C40" s="100" t="s">
        <v>57</v>
      </c>
      <c r="D40" s="29" t="s">
        <v>9</v>
      </c>
      <c r="E40" s="29" t="s">
        <v>114</v>
      </c>
      <c r="F40" s="23">
        <v>0</v>
      </c>
      <c r="G40" s="23">
        <v>0</v>
      </c>
      <c r="H40" s="24">
        <v>0</v>
      </c>
      <c r="I40" s="145">
        <f t="shared" ref="I40:I91" si="4">F40*G40*H40</f>
        <v>0</v>
      </c>
      <c r="J40" s="157">
        <v>0</v>
      </c>
      <c r="K40" s="29"/>
      <c r="L40" s="29"/>
      <c r="M40" s="101" t="s">
        <v>44</v>
      </c>
      <c r="N40" s="62"/>
      <c r="O40" s="62"/>
      <c r="P40" s="62"/>
      <c r="Q40" s="62"/>
      <c r="R40" s="62"/>
    </row>
    <row r="41" spans="1:18" s="63" customFormat="1" ht="14">
      <c r="A41" s="86"/>
      <c r="B41" s="70"/>
      <c r="C41" s="100" t="s">
        <v>58</v>
      </c>
      <c r="D41" s="29" t="s">
        <v>10</v>
      </c>
      <c r="E41" s="29" t="s">
        <v>114</v>
      </c>
      <c r="F41" s="23">
        <v>5</v>
      </c>
      <c r="G41" s="23">
        <v>3</v>
      </c>
      <c r="H41" s="24">
        <v>300</v>
      </c>
      <c r="I41" s="145">
        <f t="shared" si="4"/>
        <v>4500</v>
      </c>
      <c r="J41" s="157">
        <v>0</v>
      </c>
      <c r="K41" s="29"/>
      <c r="L41" s="29"/>
      <c r="M41" s="101" t="s">
        <v>44</v>
      </c>
      <c r="N41" s="62"/>
      <c r="O41" s="62"/>
      <c r="P41" s="62"/>
      <c r="Q41" s="62"/>
      <c r="R41" s="62"/>
    </row>
    <row r="42" spans="1:18" s="63" customFormat="1" ht="14">
      <c r="A42" s="86"/>
      <c r="B42" s="70"/>
      <c r="C42" s="100" t="s">
        <v>59</v>
      </c>
      <c r="D42" s="29" t="s">
        <v>11</v>
      </c>
      <c r="E42" s="29" t="s">
        <v>110</v>
      </c>
      <c r="F42" s="23">
        <v>10</v>
      </c>
      <c r="G42" s="23">
        <v>14</v>
      </c>
      <c r="H42" s="24">
        <v>20</v>
      </c>
      <c r="I42" s="145">
        <f t="shared" si="4"/>
        <v>2800</v>
      </c>
      <c r="J42" s="157">
        <v>0</v>
      </c>
      <c r="K42" s="29"/>
      <c r="L42" s="29"/>
      <c r="M42" s="101" t="s">
        <v>44</v>
      </c>
      <c r="N42" s="62"/>
      <c r="O42" s="62"/>
      <c r="P42" s="62"/>
      <c r="Q42" s="62"/>
      <c r="R42" s="62"/>
    </row>
    <row r="43" spans="1:18" s="63" customFormat="1" ht="14">
      <c r="A43" s="86"/>
      <c r="B43" s="70"/>
      <c r="C43" s="100" t="s">
        <v>60</v>
      </c>
      <c r="D43" s="29" t="s">
        <v>12</v>
      </c>
      <c r="E43" s="29" t="s">
        <v>110</v>
      </c>
      <c r="F43" s="23">
        <v>0</v>
      </c>
      <c r="G43" s="23">
        <v>0</v>
      </c>
      <c r="H43" s="24">
        <v>0</v>
      </c>
      <c r="I43" s="145">
        <f t="shared" si="4"/>
        <v>0</v>
      </c>
      <c r="J43" s="157">
        <v>0</v>
      </c>
      <c r="K43" s="29"/>
      <c r="L43" s="29"/>
      <c r="M43" s="101" t="s">
        <v>44</v>
      </c>
      <c r="N43" s="62"/>
      <c r="O43" s="62"/>
      <c r="P43" s="62"/>
      <c r="Q43" s="62"/>
      <c r="R43" s="62"/>
    </row>
    <row r="44" spans="1:18" s="63" customFormat="1" ht="14">
      <c r="A44" s="86"/>
      <c r="B44" s="70"/>
      <c r="C44" s="100" t="s">
        <v>61</v>
      </c>
      <c r="D44" s="29" t="s">
        <v>117</v>
      </c>
      <c r="E44" s="29" t="s">
        <v>110</v>
      </c>
      <c r="F44" s="23">
        <v>0</v>
      </c>
      <c r="G44" s="23">
        <v>0</v>
      </c>
      <c r="H44" s="24">
        <v>0</v>
      </c>
      <c r="I44" s="145">
        <f t="shared" si="4"/>
        <v>0</v>
      </c>
      <c r="J44" s="157">
        <v>0</v>
      </c>
      <c r="K44" s="29"/>
      <c r="L44" s="29"/>
      <c r="M44" s="101" t="s">
        <v>44</v>
      </c>
      <c r="N44" s="62"/>
      <c r="O44" s="62"/>
      <c r="P44" s="62"/>
      <c r="Q44" s="62"/>
      <c r="R44" s="62"/>
    </row>
    <row r="45" spans="1:18" s="63" customFormat="1" ht="14">
      <c r="A45" s="86"/>
      <c r="B45" s="70"/>
      <c r="C45" s="100" t="s">
        <v>62</v>
      </c>
      <c r="D45" s="29" t="s">
        <v>13</v>
      </c>
      <c r="E45" s="29" t="s">
        <v>110</v>
      </c>
      <c r="F45" s="23">
        <v>0</v>
      </c>
      <c r="G45" s="23">
        <v>0</v>
      </c>
      <c r="H45" s="24">
        <v>0</v>
      </c>
      <c r="I45" s="145">
        <f t="shared" si="4"/>
        <v>0</v>
      </c>
      <c r="J45" s="157">
        <v>0</v>
      </c>
      <c r="K45" s="29"/>
      <c r="L45" s="29"/>
      <c r="M45" s="101" t="s">
        <v>44</v>
      </c>
      <c r="N45" s="62"/>
      <c r="O45" s="62"/>
      <c r="P45" s="62"/>
      <c r="Q45" s="62"/>
      <c r="R45" s="62"/>
    </row>
    <row r="46" spans="1:18" s="63" customFormat="1" ht="14">
      <c r="A46" s="86"/>
      <c r="B46" s="70"/>
      <c r="C46" s="100" t="s">
        <v>63</v>
      </c>
      <c r="D46" s="29" t="s">
        <v>118</v>
      </c>
      <c r="E46" s="29" t="s">
        <v>110</v>
      </c>
      <c r="F46" s="23">
        <v>0</v>
      </c>
      <c r="G46" s="23">
        <v>0</v>
      </c>
      <c r="H46" s="24">
        <v>0</v>
      </c>
      <c r="I46" s="145">
        <f t="shared" si="4"/>
        <v>0</v>
      </c>
      <c r="J46" s="157">
        <v>0</v>
      </c>
      <c r="K46" s="29"/>
      <c r="L46" s="29"/>
      <c r="M46" s="101" t="s">
        <v>44</v>
      </c>
      <c r="N46" s="62"/>
      <c r="O46" s="62"/>
      <c r="P46" s="62"/>
      <c r="Q46" s="62"/>
      <c r="R46" s="62"/>
    </row>
    <row r="47" spans="1:18" s="63" customFormat="1" ht="14">
      <c r="A47" s="86"/>
      <c r="B47" s="70"/>
      <c r="C47" s="100" t="s">
        <v>122</v>
      </c>
      <c r="D47" s="29" t="s">
        <v>119</v>
      </c>
      <c r="E47" s="29" t="s">
        <v>110</v>
      </c>
      <c r="F47" s="23">
        <v>0</v>
      </c>
      <c r="G47" s="23">
        <v>0</v>
      </c>
      <c r="H47" s="24">
        <v>0</v>
      </c>
      <c r="I47" s="145">
        <f t="shared" si="4"/>
        <v>0</v>
      </c>
      <c r="J47" s="157">
        <v>0</v>
      </c>
      <c r="K47" s="29"/>
      <c r="L47" s="29"/>
      <c r="M47" s="101" t="s">
        <v>44</v>
      </c>
      <c r="N47" s="62"/>
      <c r="O47" s="62"/>
      <c r="P47" s="62"/>
      <c r="Q47" s="62"/>
      <c r="R47" s="62"/>
    </row>
    <row r="48" spans="1:18" s="63" customFormat="1" ht="14">
      <c r="A48" s="86"/>
      <c r="B48" s="70"/>
      <c r="C48" s="100" t="s">
        <v>123</v>
      </c>
      <c r="D48" s="29" t="s">
        <v>120</v>
      </c>
      <c r="E48" s="29" t="s">
        <v>110</v>
      </c>
      <c r="F48" s="23">
        <v>0</v>
      </c>
      <c r="G48" s="23">
        <v>0</v>
      </c>
      <c r="H48" s="24">
        <v>0</v>
      </c>
      <c r="I48" s="145">
        <f t="shared" si="4"/>
        <v>0</v>
      </c>
      <c r="J48" s="157">
        <v>0</v>
      </c>
      <c r="K48" s="29"/>
      <c r="L48" s="29"/>
      <c r="M48" s="101" t="s">
        <v>44</v>
      </c>
      <c r="N48" s="62"/>
      <c r="O48" s="62"/>
      <c r="P48" s="62"/>
      <c r="Q48" s="62"/>
      <c r="R48" s="62"/>
    </row>
    <row r="49" spans="1:18" s="63" customFormat="1" ht="14">
      <c r="A49" s="86"/>
      <c r="B49" s="70"/>
      <c r="C49" s="100" t="s">
        <v>124</v>
      </c>
      <c r="D49" s="29" t="s">
        <v>121</v>
      </c>
      <c r="E49" s="29" t="s">
        <v>110</v>
      </c>
      <c r="F49" s="23">
        <v>0</v>
      </c>
      <c r="G49" s="23">
        <v>0</v>
      </c>
      <c r="H49" s="24">
        <v>0</v>
      </c>
      <c r="I49" s="145">
        <f t="shared" si="4"/>
        <v>0</v>
      </c>
      <c r="J49" s="157">
        <v>0</v>
      </c>
      <c r="K49" s="29"/>
      <c r="L49" s="29"/>
      <c r="M49" s="101" t="s">
        <v>44</v>
      </c>
      <c r="N49" s="62"/>
      <c r="O49" s="62"/>
      <c r="P49" s="62"/>
      <c r="Q49" s="62"/>
      <c r="R49" s="62"/>
    </row>
    <row r="50" spans="1:18" s="63" customFormat="1" ht="14">
      <c r="A50" s="86"/>
      <c r="B50" s="70"/>
      <c r="C50" s="100" t="s">
        <v>125</v>
      </c>
      <c r="D50" s="29" t="s">
        <v>178</v>
      </c>
      <c r="E50" s="29" t="s">
        <v>110</v>
      </c>
      <c r="F50" s="23">
        <v>0</v>
      </c>
      <c r="G50" s="23">
        <v>0</v>
      </c>
      <c r="H50" s="24">
        <v>0</v>
      </c>
      <c r="I50" s="145">
        <f t="shared" si="4"/>
        <v>0</v>
      </c>
      <c r="J50" s="157">
        <v>0</v>
      </c>
      <c r="K50" s="29"/>
      <c r="L50" s="29"/>
      <c r="M50" s="101" t="s">
        <v>44</v>
      </c>
      <c r="N50" s="62"/>
      <c r="O50" s="62"/>
      <c r="P50" s="62"/>
      <c r="Q50" s="62"/>
      <c r="R50" s="62"/>
    </row>
    <row r="51" spans="1:18" s="63" customFormat="1" ht="14">
      <c r="A51" s="99">
        <v>4.2</v>
      </c>
      <c r="B51" s="84" t="s">
        <v>225</v>
      </c>
      <c r="C51" s="70" t="s">
        <v>64</v>
      </c>
      <c r="D51" s="45" t="s">
        <v>227</v>
      </c>
      <c r="E51" s="45" t="s">
        <v>110</v>
      </c>
      <c r="F51" s="43">
        <v>0</v>
      </c>
      <c r="G51" s="43">
        <v>0</v>
      </c>
      <c r="H51" s="44">
        <v>0</v>
      </c>
      <c r="I51" s="149">
        <f t="shared" si="4"/>
        <v>0</v>
      </c>
      <c r="J51" s="159">
        <v>0</v>
      </c>
      <c r="K51" s="45"/>
      <c r="L51" s="45"/>
      <c r="M51" s="71" t="s">
        <v>82</v>
      </c>
      <c r="N51" s="62"/>
      <c r="O51" s="62"/>
      <c r="P51" s="62"/>
      <c r="Q51" s="62"/>
      <c r="R51" s="62"/>
    </row>
    <row r="52" spans="1:18" s="63" customFormat="1" ht="14">
      <c r="A52" s="86"/>
      <c r="B52" s="70"/>
      <c r="C52" s="70" t="s">
        <v>235</v>
      </c>
      <c r="D52" s="45" t="s">
        <v>126</v>
      </c>
      <c r="E52" s="45" t="s">
        <v>20</v>
      </c>
      <c r="F52" s="43">
        <v>0</v>
      </c>
      <c r="G52" s="43">
        <v>0</v>
      </c>
      <c r="H52" s="44">
        <v>0</v>
      </c>
      <c r="I52" s="149">
        <f>F52*G52*H52</f>
        <v>0</v>
      </c>
      <c r="J52" s="159">
        <v>0</v>
      </c>
      <c r="K52" s="45"/>
      <c r="L52" s="45"/>
      <c r="M52" s="71" t="s">
        <v>93</v>
      </c>
      <c r="N52" s="62"/>
      <c r="O52" s="62"/>
      <c r="P52" s="62"/>
      <c r="Q52" s="62"/>
      <c r="R52" s="62"/>
    </row>
    <row r="53" spans="1:18" s="63" customFormat="1" ht="14">
      <c r="A53" s="86"/>
      <c r="B53" s="70"/>
      <c r="C53" s="70" t="s">
        <v>65</v>
      </c>
      <c r="D53" s="45" t="s">
        <v>127</v>
      </c>
      <c r="E53" s="45" t="s">
        <v>20</v>
      </c>
      <c r="F53" s="43">
        <v>0</v>
      </c>
      <c r="G53" s="43">
        <v>0</v>
      </c>
      <c r="H53" s="44">
        <v>0</v>
      </c>
      <c r="I53" s="149">
        <f t="shared" si="4"/>
        <v>0</v>
      </c>
      <c r="J53" s="159">
        <v>100</v>
      </c>
      <c r="K53" s="45" t="s">
        <v>278</v>
      </c>
      <c r="L53" s="45"/>
      <c r="M53" s="71" t="s">
        <v>83</v>
      </c>
      <c r="N53" s="62"/>
      <c r="O53" s="62"/>
      <c r="P53" s="62"/>
      <c r="Q53" s="62"/>
      <c r="R53" s="62"/>
    </row>
    <row r="54" spans="1:18" s="63" customFormat="1" ht="14">
      <c r="A54" s="86"/>
      <c r="B54" s="70"/>
      <c r="C54" s="70" t="s">
        <v>66</v>
      </c>
      <c r="D54" s="45" t="s">
        <v>228</v>
      </c>
      <c r="E54" s="45" t="s">
        <v>241</v>
      </c>
      <c r="F54" s="43">
        <v>0</v>
      </c>
      <c r="G54" s="43">
        <v>0</v>
      </c>
      <c r="H54" s="44">
        <v>0</v>
      </c>
      <c r="I54" s="149">
        <f t="shared" si="4"/>
        <v>0</v>
      </c>
      <c r="J54" s="159">
        <v>0</v>
      </c>
      <c r="K54" s="45"/>
      <c r="L54" s="45"/>
      <c r="M54" s="71" t="s">
        <v>51</v>
      </c>
      <c r="N54" s="62"/>
      <c r="O54" s="62"/>
      <c r="P54" s="62"/>
      <c r="Q54" s="62"/>
      <c r="R54" s="62"/>
    </row>
    <row r="55" spans="1:18" s="63" customFormat="1" ht="14">
      <c r="A55" s="86"/>
      <c r="B55" s="70"/>
      <c r="C55" s="70" t="s">
        <v>67</v>
      </c>
      <c r="D55" s="45" t="s">
        <v>34</v>
      </c>
      <c r="E55" s="45" t="s">
        <v>241</v>
      </c>
      <c r="F55" s="43">
        <v>1</v>
      </c>
      <c r="G55" s="43">
        <v>10</v>
      </c>
      <c r="H55" s="44">
        <v>50</v>
      </c>
      <c r="I55" s="149">
        <f t="shared" si="4"/>
        <v>500</v>
      </c>
      <c r="J55" s="159">
        <v>0</v>
      </c>
      <c r="K55" s="45"/>
      <c r="L55" s="45"/>
      <c r="M55" s="71" t="s">
        <v>82</v>
      </c>
      <c r="N55" s="62"/>
      <c r="O55" s="62"/>
      <c r="P55" s="62"/>
      <c r="Q55" s="62"/>
      <c r="R55" s="62"/>
    </row>
    <row r="56" spans="1:18" s="63" customFormat="1" ht="14">
      <c r="A56" s="86"/>
      <c r="B56" s="70"/>
      <c r="C56" s="70" t="s">
        <v>68</v>
      </c>
      <c r="D56" s="45" t="s">
        <v>101</v>
      </c>
      <c r="E56" s="45" t="s">
        <v>110</v>
      </c>
      <c r="F56" s="43">
        <v>0</v>
      </c>
      <c r="G56" s="43">
        <v>0</v>
      </c>
      <c r="H56" s="44">
        <v>0</v>
      </c>
      <c r="I56" s="149">
        <f t="shared" si="4"/>
        <v>0</v>
      </c>
      <c r="J56" s="159">
        <v>0</v>
      </c>
      <c r="K56" s="45"/>
      <c r="L56" s="45"/>
      <c r="M56" s="71" t="s">
        <v>82</v>
      </c>
      <c r="N56" s="62"/>
      <c r="O56" s="62"/>
      <c r="P56" s="62"/>
      <c r="Q56" s="62"/>
      <c r="R56" s="62"/>
    </row>
    <row r="57" spans="1:18" s="63" customFormat="1" ht="14">
      <c r="A57" s="99">
        <v>4.3</v>
      </c>
      <c r="B57" s="84" t="s">
        <v>226</v>
      </c>
      <c r="C57" s="100" t="s">
        <v>69</v>
      </c>
      <c r="D57" s="29" t="s">
        <v>227</v>
      </c>
      <c r="E57" s="29" t="s">
        <v>110</v>
      </c>
      <c r="F57" s="23">
        <v>0</v>
      </c>
      <c r="G57" s="23">
        <v>0</v>
      </c>
      <c r="H57" s="24">
        <v>0</v>
      </c>
      <c r="I57" s="145">
        <f t="shared" si="4"/>
        <v>0</v>
      </c>
      <c r="J57" s="157">
        <v>0</v>
      </c>
      <c r="K57" s="29"/>
      <c r="L57" s="29"/>
      <c r="M57" s="101" t="s">
        <v>82</v>
      </c>
      <c r="N57" s="62"/>
      <c r="O57" s="62"/>
      <c r="P57" s="62"/>
      <c r="Q57" s="62"/>
      <c r="R57" s="62"/>
    </row>
    <row r="58" spans="1:18" s="63" customFormat="1" ht="14">
      <c r="A58" s="86"/>
      <c r="B58" s="102"/>
      <c r="C58" s="100" t="s">
        <v>70</v>
      </c>
      <c r="D58" s="29" t="s">
        <v>126</v>
      </c>
      <c r="E58" s="29" t="s">
        <v>20</v>
      </c>
      <c r="F58" s="23">
        <v>0</v>
      </c>
      <c r="G58" s="23">
        <v>0</v>
      </c>
      <c r="H58" s="24">
        <v>0</v>
      </c>
      <c r="I58" s="145">
        <f t="shared" si="4"/>
        <v>0</v>
      </c>
      <c r="J58" s="157">
        <v>0</v>
      </c>
      <c r="K58" s="29"/>
      <c r="L58" s="29"/>
      <c r="M58" s="101" t="s">
        <v>93</v>
      </c>
      <c r="N58" s="62"/>
      <c r="O58" s="62"/>
      <c r="P58" s="62"/>
      <c r="Q58" s="62"/>
      <c r="R58" s="62"/>
    </row>
    <row r="59" spans="1:18" s="63" customFormat="1" ht="14">
      <c r="A59" s="86"/>
      <c r="B59" s="102"/>
      <c r="C59" s="100" t="s">
        <v>71</v>
      </c>
      <c r="D59" s="29" t="s">
        <v>127</v>
      </c>
      <c r="E59" s="29" t="s">
        <v>20</v>
      </c>
      <c r="F59" s="23">
        <v>0</v>
      </c>
      <c r="G59" s="23">
        <v>0</v>
      </c>
      <c r="H59" s="24">
        <v>0</v>
      </c>
      <c r="I59" s="145">
        <f t="shared" si="4"/>
        <v>0</v>
      </c>
      <c r="J59" s="157">
        <v>100</v>
      </c>
      <c r="K59" s="29" t="s">
        <v>278</v>
      </c>
      <c r="L59" s="29"/>
      <c r="M59" s="101" t="s">
        <v>83</v>
      </c>
      <c r="N59" s="62"/>
      <c r="O59" s="62"/>
      <c r="P59" s="62"/>
      <c r="Q59" s="62"/>
      <c r="R59" s="62"/>
    </row>
    <row r="60" spans="1:18" s="63" customFormat="1" ht="14">
      <c r="A60" s="86"/>
      <c r="B60" s="70"/>
      <c r="C60" s="100" t="s">
        <v>72</v>
      </c>
      <c r="D60" s="29" t="s">
        <v>228</v>
      </c>
      <c r="E60" s="29" t="s">
        <v>241</v>
      </c>
      <c r="F60" s="23">
        <v>0</v>
      </c>
      <c r="G60" s="23">
        <v>0</v>
      </c>
      <c r="H60" s="24">
        <v>0</v>
      </c>
      <c r="I60" s="145">
        <f t="shared" si="4"/>
        <v>0</v>
      </c>
      <c r="J60" s="157">
        <v>0</v>
      </c>
      <c r="K60" s="29"/>
      <c r="L60" s="29"/>
      <c r="M60" s="101" t="s">
        <v>82</v>
      </c>
      <c r="N60" s="62"/>
      <c r="O60" s="62"/>
      <c r="P60" s="62"/>
      <c r="Q60" s="62"/>
      <c r="R60" s="62"/>
    </row>
    <row r="61" spans="1:18" s="63" customFormat="1" ht="14">
      <c r="A61" s="86"/>
      <c r="B61" s="70"/>
      <c r="C61" s="100" t="s">
        <v>73</v>
      </c>
      <c r="D61" s="29" t="s">
        <v>35</v>
      </c>
      <c r="E61" s="29" t="s">
        <v>241</v>
      </c>
      <c r="F61" s="23">
        <v>1</v>
      </c>
      <c r="G61" s="23">
        <v>15</v>
      </c>
      <c r="H61" s="24">
        <v>50</v>
      </c>
      <c r="I61" s="145">
        <f t="shared" si="4"/>
        <v>750</v>
      </c>
      <c r="J61" s="157">
        <v>0</v>
      </c>
      <c r="K61" s="29"/>
      <c r="L61" s="29"/>
      <c r="M61" s="101" t="s">
        <v>82</v>
      </c>
      <c r="N61" s="62"/>
      <c r="O61" s="62"/>
      <c r="P61" s="62"/>
      <c r="Q61" s="62"/>
      <c r="R61" s="62"/>
    </row>
    <row r="62" spans="1:18" s="63" customFormat="1" ht="14">
      <c r="A62" s="86"/>
      <c r="B62" s="70"/>
      <c r="C62" s="100" t="s">
        <v>128</v>
      </c>
      <c r="D62" s="29" t="s">
        <v>101</v>
      </c>
      <c r="E62" s="29" t="s">
        <v>241</v>
      </c>
      <c r="F62" s="23">
        <v>0</v>
      </c>
      <c r="G62" s="23">
        <v>0</v>
      </c>
      <c r="H62" s="24">
        <v>0</v>
      </c>
      <c r="I62" s="145">
        <f t="shared" si="4"/>
        <v>0</v>
      </c>
      <c r="J62" s="157">
        <v>0</v>
      </c>
      <c r="K62" s="29"/>
      <c r="L62" s="29"/>
      <c r="M62" s="101" t="s">
        <v>82</v>
      </c>
      <c r="N62" s="62"/>
      <c r="O62" s="62"/>
      <c r="P62" s="62"/>
      <c r="Q62" s="62"/>
      <c r="R62" s="62"/>
    </row>
    <row r="63" spans="1:18" s="63" customFormat="1" ht="14">
      <c r="A63" s="99">
        <v>4.4000000000000004</v>
      </c>
      <c r="B63" s="84" t="s">
        <v>15</v>
      </c>
      <c r="C63" s="70" t="s">
        <v>74</v>
      </c>
      <c r="D63" s="45" t="s">
        <v>16</v>
      </c>
      <c r="E63" s="45" t="s">
        <v>241</v>
      </c>
      <c r="F63" s="43">
        <v>0</v>
      </c>
      <c r="G63" s="43">
        <v>0</v>
      </c>
      <c r="H63" s="44">
        <v>0</v>
      </c>
      <c r="I63" s="149">
        <f t="shared" si="4"/>
        <v>0</v>
      </c>
      <c r="J63" s="159">
        <v>0</v>
      </c>
      <c r="K63" s="45"/>
      <c r="L63" s="45"/>
      <c r="M63" s="71" t="s">
        <v>87</v>
      </c>
      <c r="N63" s="62"/>
      <c r="O63" s="62"/>
      <c r="P63" s="62"/>
      <c r="Q63" s="62"/>
      <c r="R63" s="62"/>
    </row>
    <row r="64" spans="1:18" s="63" customFormat="1" ht="14">
      <c r="A64" s="86"/>
      <c r="B64" s="70"/>
      <c r="C64" s="70" t="s">
        <v>75</v>
      </c>
      <c r="D64" s="45" t="s">
        <v>17</v>
      </c>
      <c r="E64" s="45" t="s">
        <v>241</v>
      </c>
      <c r="F64" s="43">
        <v>0</v>
      </c>
      <c r="G64" s="43">
        <v>0</v>
      </c>
      <c r="H64" s="44">
        <v>0</v>
      </c>
      <c r="I64" s="149">
        <f t="shared" si="4"/>
        <v>0</v>
      </c>
      <c r="J64" s="159">
        <v>0</v>
      </c>
      <c r="K64" s="45"/>
      <c r="L64" s="45"/>
      <c r="M64" s="71" t="s">
        <v>87</v>
      </c>
      <c r="N64" s="62"/>
      <c r="O64" s="62"/>
      <c r="P64" s="62"/>
      <c r="Q64" s="62"/>
      <c r="R64" s="62"/>
    </row>
    <row r="65" spans="1:18" s="63" customFormat="1" ht="14">
      <c r="A65" s="99">
        <v>4.5</v>
      </c>
      <c r="B65" s="84" t="s">
        <v>112</v>
      </c>
      <c r="C65" s="70" t="s">
        <v>76</v>
      </c>
      <c r="D65" s="45" t="s">
        <v>234</v>
      </c>
      <c r="E65" s="45" t="s">
        <v>110</v>
      </c>
      <c r="F65" s="43">
        <v>0</v>
      </c>
      <c r="G65" s="43">
        <v>0</v>
      </c>
      <c r="H65" s="44">
        <v>0</v>
      </c>
      <c r="I65" s="149">
        <f t="shared" si="4"/>
        <v>0</v>
      </c>
      <c r="J65" s="159">
        <v>0</v>
      </c>
      <c r="K65" s="45"/>
      <c r="L65" s="45"/>
      <c r="M65" s="71" t="s">
        <v>87</v>
      </c>
      <c r="N65" s="62"/>
      <c r="O65" s="62"/>
      <c r="P65" s="62"/>
      <c r="Q65" s="62"/>
      <c r="R65" s="62"/>
    </row>
    <row r="66" spans="1:18" s="63" customFormat="1" ht="14">
      <c r="A66" s="103">
        <v>4.5999999999999996</v>
      </c>
      <c r="B66" s="104" t="s">
        <v>113</v>
      </c>
      <c r="C66" s="100" t="s">
        <v>77</v>
      </c>
      <c r="D66" s="29" t="s">
        <v>18</v>
      </c>
      <c r="E66" s="29" t="s">
        <v>239</v>
      </c>
      <c r="F66" s="23">
        <v>0</v>
      </c>
      <c r="G66" s="23">
        <v>0</v>
      </c>
      <c r="H66" s="24">
        <v>0</v>
      </c>
      <c r="I66" s="145">
        <f t="shared" si="4"/>
        <v>0</v>
      </c>
      <c r="J66" s="157">
        <v>0</v>
      </c>
      <c r="K66" s="29"/>
      <c r="L66" s="29"/>
      <c r="M66" s="101" t="s">
        <v>92</v>
      </c>
      <c r="N66" s="62"/>
      <c r="O66" s="62"/>
      <c r="P66" s="62"/>
      <c r="Q66" s="62"/>
      <c r="R66" s="62"/>
    </row>
    <row r="67" spans="1:18" s="63" customFormat="1" ht="14">
      <c r="A67" s="103"/>
      <c r="B67" s="104"/>
      <c r="C67" s="100" t="s">
        <v>116</v>
      </c>
      <c r="D67" s="29" t="s">
        <v>171</v>
      </c>
      <c r="E67" s="29" t="s">
        <v>239</v>
      </c>
      <c r="F67" s="23">
        <v>0</v>
      </c>
      <c r="G67" s="23">
        <v>0</v>
      </c>
      <c r="H67" s="24">
        <v>0</v>
      </c>
      <c r="I67" s="145">
        <f t="shared" si="4"/>
        <v>0</v>
      </c>
      <c r="J67" s="157">
        <v>0</v>
      </c>
      <c r="K67" s="29"/>
      <c r="L67" s="29"/>
      <c r="M67" s="101" t="s">
        <v>92</v>
      </c>
      <c r="N67" s="62"/>
      <c r="O67" s="62"/>
      <c r="P67" s="62"/>
      <c r="Q67" s="62"/>
      <c r="R67" s="62"/>
    </row>
    <row r="68" spans="1:18" s="63" customFormat="1" ht="14">
      <c r="A68" s="103"/>
      <c r="B68" s="104"/>
      <c r="C68" s="100" t="s">
        <v>131</v>
      </c>
      <c r="D68" s="29" t="s">
        <v>174</v>
      </c>
      <c r="E68" s="29" t="s">
        <v>239</v>
      </c>
      <c r="F68" s="23">
        <v>0</v>
      </c>
      <c r="G68" s="23">
        <v>0</v>
      </c>
      <c r="H68" s="24">
        <v>0</v>
      </c>
      <c r="I68" s="145">
        <f t="shared" si="4"/>
        <v>0</v>
      </c>
      <c r="J68" s="157">
        <v>0</v>
      </c>
      <c r="K68" s="29"/>
      <c r="L68" s="29"/>
      <c r="M68" s="101" t="s">
        <v>92</v>
      </c>
      <c r="N68" s="62"/>
      <c r="O68" s="62"/>
      <c r="P68" s="62"/>
      <c r="Q68" s="62"/>
      <c r="R68" s="62"/>
    </row>
    <row r="69" spans="1:18" s="63" customFormat="1" ht="14">
      <c r="A69" s="86"/>
      <c r="B69" s="70"/>
      <c r="C69" s="100" t="s">
        <v>147</v>
      </c>
      <c r="D69" s="29" t="s">
        <v>19</v>
      </c>
      <c r="E69" s="29" t="s">
        <v>239</v>
      </c>
      <c r="F69" s="23">
        <v>0</v>
      </c>
      <c r="G69" s="23">
        <v>0</v>
      </c>
      <c r="H69" s="24">
        <v>0</v>
      </c>
      <c r="I69" s="145">
        <f t="shared" si="4"/>
        <v>0</v>
      </c>
      <c r="J69" s="157">
        <v>0</v>
      </c>
      <c r="K69" s="29"/>
      <c r="L69" s="29"/>
      <c r="M69" s="101" t="s">
        <v>92</v>
      </c>
      <c r="N69" s="62"/>
      <c r="O69" s="62"/>
      <c r="P69" s="62"/>
      <c r="Q69" s="62"/>
      <c r="R69" s="62"/>
    </row>
    <row r="70" spans="1:18" s="63" customFormat="1" ht="14">
      <c r="A70" s="86"/>
      <c r="B70" s="70"/>
      <c r="C70" s="100" t="s">
        <v>175</v>
      </c>
      <c r="D70" s="29" t="s">
        <v>173</v>
      </c>
      <c r="E70" s="29" t="s">
        <v>239</v>
      </c>
      <c r="F70" s="23">
        <v>0</v>
      </c>
      <c r="G70" s="23">
        <v>0</v>
      </c>
      <c r="H70" s="24">
        <v>0</v>
      </c>
      <c r="I70" s="145">
        <f t="shared" si="4"/>
        <v>0</v>
      </c>
      <c r="J70" s="157">
        <v>0</v>
      </c>
      <c r="K70" s="29"/>
      <c r="L70" s="29"/>
      <c r="M70" s="101" t="s">
        <v>92</v>
      </c>
      <c r="N70" s="62"/>
      <c r="O70" s="62"/>
      <c r="P70" s="62"/>
      <c r="Q70" s="62"/>
      <c r="R70" s="62"/>
    </row>
    <row r="71" spans="1:18" s="63" customFormat="1" ht="14">
      <c r="A71" s="86"/>
      <c r="B71" s="70"/>
      <c r="C71" s="100" t="s">
        <v>176</v>
      </c>
      <c r="D71" s="29" t="s">
        <v>21</v>
      </c>
      <c r="E71" s="29" t="s">
        <v>239</v>
      </c>
      <c r="F71" s="23">
        <v>10</v>
      </c>
      <c r="G71" s="23">
        <v>1</v>
      </c>
      <c r="H71" s="24">
        <v>10</v>
      </c>
      <c r="I71" s="145">
        <f t="shared" si="4"/>
        <v>100</v>
      </c>
      <c r="J71" s="157">
        <v>0</v>
      </c>
      <c r="K71" s="29"/>
      <c r="L71" s="29"/>
      <c r="M71" s="101" t="s">
        <v>92</v>
      </c>
      <c r="N71" s="62"/>
      <c r="O71" s="62"/>
      <c r="P71" s="62"/>
      <c r="Q71" s="62"/>
      <c r="R71" s="62"/>
    </row>
    <row r="72" spans="1:18" s="63" customFormat="1" ht="14">
      <c r="A72" s="86"/>
      <c r="B72" s="70"/>
      <c r="C72" s="100" t="s">
        <v>177</v>
      </c>
      <c r="D72" s="29" t="s">
        <v>172</v>
      </c>
      <c r="E72" s="29" t="s">
        <v>20</v>
      </c>
      <c r="F72" s="23">
        <v>0</v>
      </c>
      <c r="G72" s="23">
        <v>0</v>
      </c>
      <c r="H72" s="24">
        <v>0</v>
      </c>
      <c r="I72" s="145">
        <f t="shared" si="4"/>
        <v>0</v>
      </c>
      <c r="J72" s="157">
        <v>0</v>
      </c>
      <c r="K72" s="29"/>
      <c r="L72" s="29"/>
      <c r="M72" s="101" t="s">
        <v>92</v>
      </c>
      <c r="N72" s="62"/>
      <c r="O72" s="62"/>
      <c r="P72" s="62"/>
      <c r="Q72" s="62"/>
      <c r="R72" s="62"/>
    </row>
    <row r="73" spans="1:18" s="63" customFormat="1" ht="14">
      <c r="A73" s="99">
        <v>4.7</v>
      </c>
      <c r="B73" s="84" t="s">
        <v>98</v>
      </c>
      <c r="C73" s="70" t="s">
        <v>103</v>
      </c>
      <c r="D73" s="45" t="s">
        <v>129</v>
      </c>
      <c r="E73" s="45" t="s">
        <v>20</v>
      </c>
      <c r="F73" s="43">
        <v>0</v>
      </c>
      <c r="G73" s="43">
        <v>0</v>
      </c>
      <c r="H73" s="44">
        <v>0</v>
      </c>
      <c r="I73" s="149">
        <f t="shared" si="4"/>
        <v>0</v>
      </c>
      <c r="J73" s="159">
        <v>0</v>
      </c>
      <c r="K73" s="45"/>
      <c r="L73" s="45"/>
      <c r="M73" s="71" t="s">
        <v>93</v>
      </c>
      <c r="N73" s="62"/>
      <c r="O73" s="62"/>
      <c r="P73" s="62"/>
      <c r="Q73" s="62"/>
      <c r="R73" s="62"/>
    </row>
    <row r="74" spans="1:18" s="63" customFormat="1" ht="14">
      <c r="A74" s="99"/>
      <c r="B74" s="84"/>
      <c r="C74" s="70" t="s">
        <v>143</v>
      </c>
      <c r="D74" s="45" t="s">
        <v>130</v>
      </c>
      <c r="E74" s="45" t="s">
        <v>241</v>
      </c>
      <c r="F74" s="43">
        <v>0</v>
      </c>
      <c r="G74" s="43">
        <v>0</v>
      </c>
      <c r="H74" s="44">
        <v>0</v>
      </c>
      <c r="I74" s="149">
        <f t="shared" si="4"/>
        <v>0</v>
      </c>
      <c r="J74" s="159">
        <v>0</v>
      </c>
      <c r="K74" s="45"/>
      <c r="L74" s="45"/>
      <c r="M74" s="71" t="s">
        <v>93</v>
      </c>
      <c r="N74" s="62"/>
      <c r="O74" s="62"/>
      <c r="P74" s="62"/>
      <c r="Q74" s="62"/>
      <c r="R74" s="62"/>
    </row>
    <row r="75" spans="1:18" s="63" customFormat="1" ht="14">
      <c r="A75" s="99"/>
      <c r="B75" s="45"/>
      <c r="C75" s="70" t="s">
        <v>144</v>
      </c>
      <c r="D75" s="105" t="s">
        <v>132</v>
      </c>
      <c r="E75" s="45" t="s">
        <v>20</v>
      </c>
      <c r="F75" s="43">
        <v>0</v>
      </c>
      <c r="G75" s="43">
        <v>0</v>
      </c>
      <c r="H75" s="44">
        <v>0</v>
      </c>
      <c r="I75" s="149">
        <f t="shared" si="4"/>
        <v>0</v>
      </c>
      <c r="J75" s="159">
        <v>0</v>
      </c>
      <c r="K75" s="45"/>
      <c r="L75" s="45"/>
      <c r="M75" s="71" t="s">
        <v>93</v>
      </c>
      <c r="N75" s="62"/>
      <c r="O75" s="62"/>
      <c r="P75" s="62"/>
      <c r="Q75" s="62"/>
      <c r="R75" s="62"/>
    </row>
    <row r="76" spans="1:18" s="63" customFormat="1" ht="14">
      <c r="A76" s="99">
        <v>4.8</v>
      </c>
      <c r="B76" s="84" t="s">
        <v>102</v>
      </c>
      <c r="C76" s="100" t="s">
        <v>148</v>
      </c>
      <c r="D76" s="29" t="s">
        <v>115</v>
      </c>
      <c r="E76" s="29" t="s">
        <v>145</v>
      </c>
      <c r="F76" s="23">
        <v>0</v>
      </c>
      <c r="G76" s="23">
        <v>0</v>
      </c>
      <c r="H76" s="24">
        <v>0</v>
      </c>
      <c r="I76" s="145">
        <f t="shared" si="4"/>
        <v>0</v>
      </c>
      <c r="J76" s="157">
        <v>0</v>
      </c>
      <c r="K76" s="29"/>
      <c r="L76" s="29"/>
      <c r="M76" s="101" t="s">
        <v>83</v>
      </c>
      <c r="N76" s="62"/>
      <c r="O76" s="62"/>
      <c r="P76" s="62"/>
      <c r="Q76" s="62"/>
      <c r="R76" s="62"/>
    </row>
    <row r="77" spans="1:18" s="63" customFormat="1" ht="14">
      <c r="A77" s="99"/>
      <c r="B77" s="84"/>
      <c r="C77" s="100" t="s">
        <v>149</v>
      </c>
      <c r="D77" s="29" t="s">
        <v>161</v>
      </c>
      <c r="E77" s="29" t="s">
        <v>145</v>
      </c>
      <c r="F77" s="23">
        <v>0</v>
      </c>
      <c r="G77" s="23">
        <v>0</v>
      </c>
      <c r="H77" s="24">
        <v>0</v>
      </c>
      <c r="I77" s="145">
        <f t="shared" si="4"/>
        <v>0</v>
      </c>
      <c r="J77" s="157">
        <v>0</v>
      </c>
      <c r="K77" s="29"/>
      <c r="L77" s="29"/>
      <c r="M77" s="101" t="s">
        <v>83</v>
      </c>
      <c r="N77" s="62"/>
      <c r="O77" s="62"/>
      <c r="P77" s="62"/>
      <c r="Q77" s="62"/>
      <c r="R77" s="62"/>
    </row>
    <row r="78" spans="1:18" s="63" customFormat="1" ht="14">
      <c r="A78" s="99"/>
      <c r="B78" s="84"/>
      <c r="C78" s="100" t="s">
        <v>150</v>
      </c>
      <c r="D78" s="29" t="s">
        <v>133</v>
      </c>
      <c r="E78" s="29" t="s">
        <v>145</v>
      </c>
      <c r="F78" s="23">
        <v>0</v>
      </c>
      <c r="G78" s="23">
        <v>0</v>
      </c>
      <c r="H78" s="24">
        <v>0</v>
      </c>
      <c r="I78" s="145">
        <f t="shared" si="4"/>
        <v>0</v>
      </c>
      <c r="J78" s="157">
        <v>0</v>
      </c>
      <c r="K78" s="29"/>
      <c r="L78" s="29"/>
      <c r="M78" s="101" t="s">
        <v>83</v>
      </c>
      <c r="N78" s="62"/>
      <c r="O78" s="62"/>
      <c r="P78" s="62"/>
      <c r="Q78" s="62"/>
      <c r="R78" s="62"/>
    </row>
    <row r="79" spans="1:18" s="63" customFormat="1" ht="14">
      <c r="A79" s="99"/>
      <c r="B79" s="84"/>
      <c r="C79" s="100" t="s">
        <v>151</v>
      </c>
      <c r="D79" s="29" t="s">
        <v>134</v>
      </c>
      <c r="E79" s="29" t="s">
        <v>145</v>
      </c>
      <c r="F79" s="23">
        <v>0</v>
      </c>
      <c r="G79" s="23">
        <v>0</v>
      </c>
      <c r="H79" s="24">
        <v>0</v>
      </c>
      <c r="I79" s="145">
        <f t="shared" si="4"/>
        <v>0</v>
      </c>
      <c r="J79" s="157">
        <v>0</v>
      </c>
      <c r="K79" s="29"/>
      <c r="L79" s="29"/>
      <c r="M79" s="101" t="s">
        <v>83</v>
      </c>
      <c r="N79" s="62"/>
      <c r="O79" s="62"/>
      <c r="P79" s="62"/>
      <c r="Q79" s="62"/>
      <c r="R79" s="62"/>
    </row>
    <row r="80" spans="1:18" s="63" customFormat="1" ht="14">
      <c r="A80" s="99"/>
      <c r="B80" s="84"/>
      <c r="C80" s="100" t="s">
        <v>152</v>
      </c>
      <c r="D80" s="29" t="s">
        <v>135</v>
      </c>
      <c r="E80" s="29" t="s">
        <v>145</v>
      </c>
      <c r="F80" s="23">
        <v>0</v>
      </c>
      <c r="G80" s="23">
        <v>0</v>
      </c>
      <c r="H80" s="24">
        <v>0</v>
      </c>
      <c r="I80" s="145">
        <f t="shared" si="4"/>
        <v>0</v>
      </c>
      <c r="J80" s="157">
        <v>0</v>
      </c>
      <c r="K80" s="29"/>
      <c r="L80" s="29"/>
      <c r="M80" s="101" t="s">
        <v>83</v>
      </c>
      <c r="N80" s="62"/>
      <c r="O80" s="62"/>
      <c r="P80" s="62"/>
      <c r="Q80" s="62"/>
      <c r="R80" s="62"/>
    </row>
    <row r="81" spans="1:18" s="63" customFormat="1" ht="14">
      <c r="A81" s="99"/>
      <c r="B81" s="84"/>
      <c r="C81" s="100" t="s">
        <v>153</v>
      </c>
      <c r="D81" s="29" t="s">
        <v>136</v>
      </c>
      <c r="E81" s="29" t="s">
        <v>145</v>
      </c>
      <c r="F81" s="23">
        <v>0</v>
      </c>
      <c r="G81" s="23">
        <v>0</v>
      </c>
      <c r="H81" s="24">
        <v>0</v>
      </c>
      <c r="I81" s="145">
        <f t="shared" si="4"/>
        <v>0</v>
      </c>
      <c r="J81" s="157">
        <v>0</v>
      </c>
      <c r="K81" s="29"/>
      <c r="L81" s="29"/>
      <c r="M81" s="101" t="s">
        <v>83</v>
      </c>
      <c r="N81" s="62"/>
      <c r="O81" s="62"/>
      <c r="P81" s="62"/>
      <c r="Q81" s="62"/>
      <c r="R81" s="62"/>
    </row>
    <row r="82" spans="1:18" s="63" customFormat="1" ht="14">
      <c r="A82" s="99"/>
      <c r="B82" s="84"/>
      <c r="C82" s="100" t="s">
        <v>154</v>
      </c>
      <c r="D82" s="29" t="s">
        <v>137</v>
      </c>
      <c r="E82" s="29" t="s">
        <v>145</v>
      </c>
      <c r="F82" s="23">
        <v>0</v>
      </c>
      <c r="G82" s="23">
        <v>0</v>
      </c>
      <c r="H82" s="24">
        <v>0</v>
      </c>
      <c r="I82" s="145">
        <f t="shared" si="4"/>
        <v>0</v>
      </c>
      <c r="J82" s="157">
        <v>0</v>
      </c>
      <c r="K82" s="29"/>
      <c r="L82" s="29"/>
      <c r="M82" s="101" t="s">
        <v>83</v>
      </c>
      <c r="N82" s="62"/>
      <c r="O82" s="62"/>
      <c r="P82" s="62"/>
      <c r="Q82" s="62"/>
      <c r="R82" s="62"/>
    </row>
    <row r="83" spans="1:18" s="63" customFormat="1" ht="14">
      <c r="A83" s="99"/>
      <c r="B83" s="84"/>
      <c r="C83" s="100" t="s">
        <v>155</v>
      </c>
      <c r="D83" s="29" t="s">
        <v>138</v>
      </c>
      <c r="E83" s="29" t="s">
        <v>145</v>
      </c>
      <c r="F83" s="23">
        <v>0</v>
      </c>
      <c r="G83" s="23">
        <v>0</v>
      </c>
      <c r="H83" s="24">
        <v>0</v>
      </c>
      <c r="I83" s="145">
        <f t="shared" si="4"/>
        <v>0</v>
      </c>
      <c r="J83" s="157">
        <v>0</v>
      </c>
      <c r="K83" s="29"/>
      <c r="L83" s="29"/>
      <c r="M83" s="101" t="s">
        <v>83</v>
      </c>
      <c r="N83" s="62"/>
      <c r="O83" s="62"/>
      <c r="P83" s="62"/>
      <c r="Q83" s="62"/>
      <c r="R83" s="62"/>
    </row>
    <row r="84" spans="1:18" s="63" customFormat="1" ht="14">
      <c r="A84" s="99"/>
      <c r="B84" s="84"/>
      <c r="C84" s="100" t="s">
        <v>156</v>
      </c>
      <c r="D84" s="29" t="s">
        <v>139</v>
      </c>
      <c r="E84" s="29" t="s">
        <v>145</v>
      </c>
      <c r="F84" s="23">
        <v>0</v>
      </c>
      <c r="G84" s="23">
        <v>0</v>
      </c>
      <c r="H84" s="24">
        <v>0</v>
      </c>
      <c r="I84" s="145">
        <f t="shared" si="4"/>
        <v>0</v>
      </c>
      <c r="J84" s="157">
        <v>0</v>
      </c>
      <c r="K84" s="29"/>
      <c r="L84" s="29"/>
      <c r="M84" s="101" t="s">
        <v>83</v>
      </c>
      <c r="N84" s="62"/>
      <c r="O84" s="62"/>
      <c r="P84" s="62"/>
      <c r="Q84" s="62"/>
      <c r="R84" s="62"/>
    </row>
    <row r="85" spans="1:18" s="63" customFormat="1" ht="14">
      <c r="A85" s="99"/>
      <c r="B85" s="84"/>
      <c r="C85" s="100" t="s">
        <v>157</v>
      </c>
      <c r="D85" s="29" t="s">
        <v>140</v>
      </c>
      <c r="E85" s="29" t="s">
        <v>145</v>
      </c>
      <c r="F85" s="23">
        <v>0</v>
      </c>
      <c r="G85" s="23">
        <v>0</v>
      </c>
      <c r="H85" s="24">
        <v>0</v>
      </c>
      <c r="I85" s="145">
        <f t="shared" si="4"/>
        <v>0</v>
      </c>
      <c r="J85" s="157">
        <v>0</v>
      </c>
      <c r="K85" s="29"/>
      <c r="L85" s="29"/>
      <c r="M85" s="101" t="s">
        <v>83</v>
      </c>
      <c r="N85" s="62"/>
      <c r="O85" s="62"/>
      <c r="P85" s="62"/>
      <c r="Q85" s="62"/>
      <c r="R85" s="62"/>
    </row>
    <row r="86" spans="1:18" s="63" customFormat="1" ht="14">
      <c r="A86" s="99"/>
      <c r="B86" s="84"/>
      <c r="C86" s="100" t="s">
        <v>158</v>
      </c>
      <c r="D86" s="29" t="s">
        <v>141</v>
      </c>
      <c r="E86" s="29" t="s">
        <v>145</v>
      </c>
      <c r="F86" s="23">
        <v>0</v>
      </c>
      <c r="G86" s="23">
        <v>0</v>
      </c>
      <c r="H86" s="24">
        <v>0</v>
      </c>
      <c r="I86" s="145">
        <f t="shared" si="4"/>
        <v>0</v>
      </c>
      <c r="J86" s="157">
        <v>0</v>
      </c>
      <c r="K86" s="29"/>
      <c r="L86" s="29"/>
      <c r="M86" s="101" t="s">
        <v>83</v>
      </c>
      <c r="N86" s="62"/>
      <c r="O86" s="62"/>
      <c r="P86" s="62"/>
      <c r="Q86" s="62"/>
      <c r="R86" s="62"/>
    </row>
    <row r="87" spans="1:18" s="63" customFormat="1" ht="14">
      <c r="A87" s="99"/>
      <c r="B87" s="84"/>
      <c r="C87" s="100" t="s">
        <v>159</v>
      </c>
      <c r="D87" s="29" t="s">
        <v>142</v>
      </c>
      <c r="E87" s="29" t="s">
        <v>145</v>
      </c>
      <c r="F87" s="23">
        <v>0</v>
      </c>
      <c r="G87" s="23">
        <v>0</v>
      </c>
      <c r="H87" s="24">
        <v>0</v>
      </c>
      <c r="I87" s="145">
        <f t="shared" si="4"/>
        <v>0</v>
      </c>
      <c r="J87" s="157">
        <v>0</v>
      </c>
      <c r="K87" s="29"/>
      <c r="L87" s="29"/>
      <c r="M87" s="101" t="s">
        <v>83</v>
      </c>
      <c r="N87" s="62"/>
      <c r="O87" s="62"/>
      <c r="P87" s="62"/>
      <c r="Q87" s="62"/>
      <c r="R87" s="62"/>
    </row>
    <row r="88" spans="1:18" s="63" customFormat="1" ht="14">
      <c r="A88" s="99"/>
      <c r="B88" s="84"/>
      <c r="C88" s="100" t="s">
        <v>179</v>
      </c>
      <c r="D88" s="29" t="s">
        <v>146</v>
      </c>
      <c r="E88" s="29" t="s">
        <v>20</v>
      </c>
      <c r="F88" s="23">
        <v>0</v>
      </c>
      <c r="G88" s="23">
        <v>0</v>
      </c>
      <c r="H88" s="24">
        <v>0</v>
      </c>
      <c r="I88" s="145">
        <f t="shared" si="4"/>
        <v>0</v>
      </c>
      <c r="J88" s="157">
        <v>0</v>
      </c>
      <c r="K88" s="29"/>
      <c r="L88" s="29"/>
      <c r="M88" s="101" t="s">
        <v>83</v>
      </c>
      <c r="N88" s="62"/>
      <c r="O88" s="62"/>
      <c r="P88" s="62"/>
      <c r="Q88" s="62"/>
      <c r="R88" s="62"/>
    </row>
    <row r="89" spans="1:18" s="63" customFormat="1" ht="14">
      <c r="A89" s="99">
        <v>4.9000000000000004</v>
      </c>
      <c r="B89" s="84" t="s">
        <v>160</v>
      </c>
      <c r="C89" s="70" t="s">
        <v>163</v>
      </c>
      <c r="D89" s="45" t="s">
        <v>166</v>
      </c>
      <c r="E89" s="45" t="s">
        <v>162</v>
      </c>
      <c r="F89" s="43">
        <v>0</v>
      </c>
      <c r="G89" s="43">
        <v>0</v>
      </c>
      <c r="H89" s="44">
        <v>0</v>
      </c>
      <c r="I89" s="149">
        <f t="shared" si="4"/>
        <v>0</v>
      </c>
      <c r="J89" s="159">
        <v>0</v>
      </c>
      <c r="K89" s="45"/>
      <c r="L89" s="45"/>
      <c r="M89" s="71" t="s">
        <v>93</v>
      </c>
      <c r="N89" s="62"/>
      <c r="O89" s="62"/>
      <c r="P89" s="62"/>
      <c r="Q89" s="62"/>
      <c r="R89" s="62"/>
    </row>
    <row r="90" spans="1:18" s="63" customFormat="1" ht="14">
      <c r="A90" s="99"/>
      <c r="B90" s="84"/>
      <c r="C90" s="70" t="s">
        <v>164</v>
      </c>
      <c r="D90" s="45" t="s">
        <v>165</v>
      </c>
      <c r="E90" s="45" t="s">
        <v>167</v>
      </c>
      <c r="F90" s="43">
        <v>0</v>
      </c>
      <c r="G90" s="43">
        <v>0</v>
      </c>
      <c r="H90" s="44">
        <v>0</v>
      </c>
      <c r="I90" s="149">
        <f t="shared" si="4"/>
        <v>0</v>
      </c>
      <c r="J90" s="159">
        <v>0</v>
      </c>
      <c r="K90" s="45"/>
      <c r="L90" s="45"/>
      <c r="M90" s="71" t="s">
        <v>93</v>
      </c>
      <c r="N90" s="62"/>
      <c r="O90" s="62"/>
      <c r="P90" s="62"/>
      <c r="Q90" s="62"/>
      <c r="R90" s="62"/>
    </row>
    <row r="91" spans="1:18" s="63" customFormat="1" ht="14">
      <c r="A91" s="106">
        <v>4.0999999999999996</v>
      </c>
      <c r="B91" s="84" t="s">
        <v>168</v>
      </c>
      <c r="C91" s="100" t="s">
        <v>169</v>
      </c>
      <c r="D91" s="29" t="s">
        <v>170</v>
      </c>
      <c r="E91" s="29" t="s">
        <v>240</v>
      </c>
      <c r="F91" s="23">
        <v>0</v>
      </c>
      <c r="G91" s="23">
        <v>0</v>
      </c>
      <c r="H91" s="24">
        <v>0</v>
      </c>
      <c r="I91" s="145">
        <f t="shared" si="4"/>
        <v>0</v>
      </c>
      <c r="J91" s="157">
        <v>0</v>
      </c>
      <c r="K91" s="29"/>
      <c r="L91" s="29"/>
      <c r="M91" s="101" t="s">
        <v>197</v>
      </c>
      <c r="N91" s="62"/>
      <c r="O91" s="62"/>
      <c r="P91" s="62"/>
      <c r="Q91" s="62"/>
      <c r="R91" s="62"/>
    </row>
    <row r="92" spans="1:18" s="63" customFormat="1" ht="14">
      <c r="A92" s="107">
        <v>4.1100000000000003</v>
      </c>
      <c r="B92" s="97" t="s">
        <v>203</v>
      </c>
      <c r="C92" s="108" t="s">
        <v>247</v>
      </c>
      <c r="D92" s="109" t="s">
        <v>9</v>
      </c>
      <c r="E92" s="109" t="s">
        <v>114</v>
      </c>
      <c r="F92" s="110">
        <v>0</v>
      </c>
      <c r="G92" s="110">
        <v>0</v>
      </c>
      <c r="H92" s="111">
        <v>0</v>
      </c>
      <c r="I92" s="153">
        <f t="shared" ref="I92" si="5">F92*G92*H92</f>
        <v>0</v>
      </c>
      <c r="J92" s="165">
        <v>0</v>
      </c>
      <c r="K92" s="109"/>
      <c r="L92" s="109"/>
      <c r="M92" s="112" t="s">
        <v>44</v>
      </c>
      <c r="N92" s="62"/>
      <c r="O92" s="62"/>
      <c r="P92" s="62"/>
      <c r="Q92" s="62"/>
      <c r="R92" s="62"/>
    </row>
    <row r="93" spans="1:18" s="63" customFormat="1" ht="14">
      <c r="A93" s="93"/>
      <c r="B93" s="113"/>
      <c r="C93" s="113"/>
      <c r="D93" s="94" t="s">
        <v>26</v>
      </c>
      <c r="E93" s="48"/>
      <c r="F93" s="81"/>
      <c r="G93" s="81"/>
      <c r="H93" s="48"/>
      <c r="I93" s="151">
        <f>SUM(I40:I92)</f>
        <v>8650</v>
      </c>
      <c r="J93" s="163">
        <f>SUM(J40:J92)</f>
        <v>200</v>
      </c>
      <c r="K93" s="48"/>
      <c r="L93" s="48"/>
      <c r="M93" s="82" t="s">
        <v>200</v>
      </c>
      <c r="N93" s="62"/>
      <c r="O93" s="62"/>
      <c r="P93" s="62"/>
      <c r="Q93" s="62"/>
      <c r="R93" s="62"/>
    </row>
    <row r="94" spans="1:18" s="63" customFormat="1" ht="15" customHeight="1">
      <c r="A94" s="57" t="s">
        <v>106</v>
      </c>
      <c r="B94" s="238" t="s">
        <v>248</v>
      </c>
      <c r="C94" s="238"/>
      <c r="D94" s="238"/>
      <c r="E94" s="58"/>
      <c r="F94" s="59"/>
      <c r="G94" s="59"/>
      <c r="H94" s="58"/>
      <c r="I94" s="148"/>
      <c r="J94" s="161"/>
      <c r="K94" s="58"/>
      <c r="L94" s="60"/>
      <c r="M94" s="61"/>
      <c r="N94" s="62"/>
      <c r="O94" s="62"/>
      <c r="P94" s="62"/>
      <c r="Q94" s="62"/>
      <c r="R94" s="62"/>
    </row>
    <row r="95" spans="1:18" s="63" customFormat="1" ht="14">
      <c r="A95" s="83">
        <v>5.0999999999999996</v>
      </c>
      <c r="B95" s="84" t="s">
        <v>22</v>
      </c>
      <c r="C95" s="85" t="s">
        <v>78</v>
      </c>
      <c r="D95" s="45" t="s">
        <v>2</v>
      </c>
      <c r="E95" s="45" t="s">
        <v>110</v>
      </c>
      <c r="F95" s="43">
        <v>0</v>
      </c>
      <c r="G95" s="43">
        <v>0</v>
      </c>
      <c r="H95" s="44">
        <v>0</v>
      </c>
      <c r="I95" s="149">
        <f t="shared" ref="I95:I100" si="6">F95*G95*H95</f>
        <v>0</v>
      </c>
      <c r="J95" s="159">
        <v>0</v>
      </c>
      <c r="K95" s="45"/>
      <c r="L95" s="45"/>
      <c r="M95" s="71" t="s">
        <v>51</v>
      </c>
      <c r="N95" s="62"/>
      <c r="O95" s="62"/>
      <c r="P95" s="62"/>
      <c r="Q95" s="62"/>
      <c r="R95" s="62"/>
    </row>
    <row r="96" spans="1:18" s="63" customFormat="1" ht="14">
      <c r="A96" s="86"/>
      <c r="B96" s="95"/>
      <c r="C96" s="85" t="s">
        <v>236</v>
      </c>
      <c r="D96" s="45" t="s">
        <v>180</v>
      </c>
      <c r="E96" s="45" t="s">
        <v>20</v>
      </c>
      <c r="F96" s="43">
        <v>0</v>
      </c>
      <c r="G96" s="43">
        <v>0</v>
      </c>
      <c r="H96" s="44">
        <v>0</v>
      </c>
      <c r="I96" s="149">
        <f t="shared" si="6"/>
        <v>0</v>
      </c>
      <c r="J96" s="159">
        <v>0</v>
      </c>
      <c r="K96" s="45"/>
      <c r="L96" s="45"/>
      <c r="M96" s="71" t="s">
        <v>93</v>
      </c>
      <c r="N96" s="62"/>
      <c r="O96" s="62"/>
      <c r="P96" s="62"/>
      <c r="Q96" s="62"/>
      <c r="R96" s="62"/>
    </row>
    <row r="97" spans="1:18" s="63" customFormat="1" ht="14">
      <c r="A97" s="86"/>
      <c r="B97" s="95"/>
      <c r="C97" s="85" t="s">
        <v>237</v>
      </c>
      <c r="D97" s="45" t="s">
        <v>127</v>
      </c>
      <c r="E97" s="45" t="s">
        <v>20</v>
      </c>
      <c r="F97" s="43">
        <v>0</v>
      </c>
      <c r="G97" s="43">
        <v>0</v>
      </c>
      <c r="H97" s="44">
        <v>0</v>
      </c>
      <c r="I97" s="149">
        <f t="shared" si="6"/>
        <v>0</v>
      </c>
      <c r="J97" s="159">
        <v>0</v>
      </c>
      <c r="K97" s="45"/>
      <c r="L97" s="45"/>
      <c r="M97" s="71" t="s">
        <v>83</v>
      </c>
      <c r="N97" s="62"/>
      <c r="O97" s="62"/>
      <c r="P97" s="62"/>
      <c r="Q97" s="62"/>
      <c r="R97" s="62"/>
    </row>
    <row r="98" spans="1:18" s="63" customFormat="1" ht="14">
      <c r="A98" s="86"/>
      <c r="B98" s="85"/>
      <c r="C98" s="85" t="s">
        <v>238</v>
      </c>
      <c r="D98" s="45" t="s">
        <v>96</v>
      </c>
      <c r="E98" s="45" t="s">
        <v>20</v>
      </c>
      <c r="F98" s="43">
        <v>0</v>
      </c>
      <c r="G98" s="43">
        <v>0</v>
      </c>
      <c r="H98" s="44">
        <v>0</v>
      </c>
      <c r="I98" s="149">
        <f t="shared" si="6"/>
        <v>0</v>
      </c>
      <c r="J98" s="159">
        <v>0</v>
      </c>
      <c r="K98" s="45"/>
      <c r="L98" s="45"/>
      <c r="M98" s="71" t="s">
        <v>51</v>
      </c>
      <c r="N98" s="62"/>
      <c r="O98" s="62"/>
      <c r="P98" s="62"/>
      <c r="Q98" s="62"/>
      <c r="R98" s="62"/>
    </row>
    <row r="99" spans="1:18" s="63" customFormat="1" ht="14">
      <c r="A99" s="83">
        <v>5.2</v>
      </c>
      <c r="B99" s="84" t="s">
        <v>23</v>
      </c>
      <c r="C99" s="85" t="s">
        <v>79</v>
      </c>
      <c r="D99" s="45" t="s">
        <v>2</v>
      </c>
      <c r="E99" s="45" t="s">
        <v>110</v>
      </c>
      <c r="F99" s="43">
        <v>0</v>
      </c>
      <c r="G99" s="43">
        <v>0</v>
      </c>
      <c r="H99" s="44">
        <v>0</v>
      </c>
      <c r="I99" s="149">
        <f t="shared" si="6"/>
        <v>0</v>
      </c>
      <c r="J99" s="159">
        <v>0</v>
      </c>
      <c r="K99" s="45"/>
      <c r="L99" s="45"/>
      <c r="M99" s="71" t="s">
        <v>51</v>
      </c>
      <c r="N99" s="62"/>
      <c r="O99" s="62"/>
      <c r="P99" s="62"/>
      <c r="Q99" s="62"/>
      <c r="R99" s="62"/>
    </row>
    <row r="100" spans="1:18" s="63" customFormat="1" ht="14">
      <c r="A100" s="86"/>
      <c r="B100" s="85"/>
      <c r="C100" s="85" t="s">
        <v>80</v>
      </c>
      <c r="D100" s="45" t="s">
        <v>127</v>
      </c>
      <c r="E100" s="45" t="s">
        <v>20</v>
      </c>
      <c r="F100" s="43">
        <v>0</v>
      </c>
      <c r="G100" s="43">
        <v>0</v>
      </c>
      <c r="H100" s="44">
        <v>0</v>
      </c>
      <c r="I100" s="149">
        <f t="shared" si="6"/>
        <v>0</v>
      </c>
      <c r="J100" s="159">
        <v>0</v>
      </c>
      <c r="K100" s="45"/>
      <c r="L100" s="45"/>
      <c r="M100" s="71" t="s">
        <v>83</v>
      </c>
      <c r="N100" s="62"/>
      <c r="O100" s="62"/>
      <c r="P100" s="62"/>
      <c r="Q100" s="62"/>
      <c r="R100" s="62"/>
    </row>
    <row r="101" spans="1:18" s="63" customFormat="1" ht="14">
      <c r="A101" s="87"/>
      <c r="B101" s="114"/>
      <c r="C101" s="115" t="s">
        <v>81</v>
      </c>
      <c r="D101" s="89" t="s">
        <v>96</v>
      </c>
      <c r="E101" s="89" t="s">
        <v>20</v>
      </c>
      <c r="F101" s="90">
        <v>0</v>
      </c>
      <c r="G101" s="90">
        <v>0</v>
      </c>
      <c r="H101" s="91">
        <v>0</v>
      </c>
      <c r="I101" s="152">
        <f>F101*G101*H101</f>
        <v>0</v>
      </c>
      <c r="J101" s="164">
        <v>0</v>
      </c>
      <c r="K101" s="89"/>
      <c r="L101" s="89"/>
      <c r="M101" s="92" t="s">
        <v>51</v>
      </c>
      <c r="N101" s="62"/>
      <c r="O101" s="62"/>
      <c r="P101" s="62"/>
      <c r="Q101" s="62"/>
      <c r="R101" s="62"/>
    </row>
    <row r="102" spans="1:18" s="63" customFormat="1" ht="14">
      <c r="A102" s="116"/>
      <c r="B102" s="117"/>
      <c r="C102" s="118"/>
      <c r="D102" s="80" t="s">
        <v>30</v>
      </c>
      <c r="E102" s="48"/>
      <c r="F102" s="81"/>
      <c r="G102" s="81"/>
      <c r="H102" s="48"/>
      <c r="I102" s="151">
        <f>SUM(I95:I101)</f>
        <v>0</v>
      </c>
      <c r="J102" s="163">
        <f>SUM(J95:J101)</f>
        <v>0</v>
      </c>
      <c r="K102" s="48"/>
      <c r="L102" s="48"/>
      <c r="M102" s="82" t="s">
        <v>200</v>
      </c>
      <c r="N102" s="62"/>
      <c r="O102" s="62"/>
      <c r="P102" s="62"/>
      <c r="Q102" s="62"/>
      <c r="R102" s="62"/>
    </row>
    <row r="103" spans="1:18" s="63" customFormat="1" ht="15" customHeight="1">
      <c r="A103" s="57" t="s">
        <v>107</v>
      </c>
      <c r="B103" s="238" t="s">
        <v>33</v>
      </c>
      <c r="C103" s="238"/>
      <c r="D103" s="238"/>
      <c r="E103" s="58"/>
      <c r="F103" s="59"/>
      <c r="G103" s="59"/>
      <c r="H103" s="58"/>
      <c r="I103" s="148"/>
      <c r="J103" s="161"/>
      <c r="K103" s="58"/>
      <c r="L103" s="60"/>
      <c r="M103" s="61"/>
      <c r="N103" s="62"/>
      <c r="O103" s="62"/>
      <c r="P103" s="62"/>
      <c r="Q103" s="62"/>
      <c r="R103" s="62"/>
    </row>
    <row r="104" spans="1:18" s="63" customFormat="1" ht="14">
      <c r="A104" s="99">
        <v>6.1</v>
      </c>
      <c r="B104" s="84" t="s">
        <v>203</v>
      </c>
      <c r="C104" s="70" t="s">
        <v>183</v>
      </c>
      <c r="D104" s="45" t="s">
        <v>182</v>
      </c>
      <c r="E104" s="45" t="s">
        <v>20</v>
      </c>
      <c r="F104" s="43">
        <v>0</v>
      </c>
      <c r="G104" s="43">
        <v>0</v>
      </c>
      <c r="H104" s="44">
        <v>0</v>
      </c>
      <c r="I104" s="149">
        <f t="shared" ref="I104:I107" si="7">F104*G104*H104</f>
        <v>0</v>
      </c>
      <c r="J104" s="159">
        <v>0</v>
      </c>
      <c r="K104" s="45"/>
      <c r="L104" s="45"/>
      <c r="M104" s="71" t="s">
        <v>44</v>
      </c>
      <c r="N104" s="62"/>
      <c r="O104" s="62"/>
      <c r="P104" s="62"/>
      <c r="Q104" s="62"/>
      <c r="R104" s="62"/>
    </row>
    <row r="105" spans="1:18" s="63" customFormat="1" ht="14">
      <c r="A105" s="99"/>
      <c r="B105" s="84"/>
      <c r="C105" s="70" t="s">
        <v>184</v>
      </c>
      <c r="D105" s="45" t="s">
        <v>230</v>
      </c>
      <c r="E105" s="45" t="s">
        <v>20</v>
      </c>
      <c r="F105" s="43">
        <v>0</v>
      </c>
      <c r="G105" s="43">
        <v>0</v>
      </c>
      <c r="H105" s="44">
        <v>0</v>
      </c>
      <c r="I105" s="149">
        <f t="shared" si="7"/>
        <v>0</v>
      </c>
      <c r="J105" s="159">
        <v>1000</v>
      </c>
      <c r="K105" s="45" t="s">
        <v>279</v>
      </c>
      <c r="L105" s="45"/>
      <c r="M105" s="71" t="s">
        <v>44</v>
      </c>
      <c r="N105" s="62"/>
      <c r="O105" s="62"/>
      <c r="P105" s="62"/>
      <c r="Q105" s="62"/>
      <c r="R105" s="62"/>
    </row>
    <row r="106" spans="1:18" s="63" customFormat="1" ht="14">
      <c r="A106" s="99"/>
      <c r="B106" s="84"/>
      <c r="C106" s="70" t="s">
        <v>185</v>
      </c>
      <c r="D106" s="45" t="s">
        <v>231</v>
      </c>
      <c r="E106" s="45" t="s">
        <v>20</v>
      </c>
      <c r="F106" s="43">
        <v>0</v>
      </c>
      <c r="G106" s="43">
        <v>0</v>
      </c>
      <c r="H106" s="44">
        <v>0</v>
      </c>
      <c r="I106" s="149">
        <f t="shared" si="7"/>
        <v>0</v>
      </c>
      <c r="J106" s="159">
        <v>0</v>
      </c>
      <c r="K106" s="45"/>
      <c r="L106" s="45"/>
      <c r="M106" s="71" t="s">
        <v>44</v>
      </c>
      <c r="N106" s="62"/>
      <c r="O106" s="62"/>
      <c r="P106" s="62"/>
      <c r="Q106" s="62"/>
      <c r="R106" s="62"/>
    </row>
    <row r="107" spans="1:18" s="63" customFormat="1" ht="14">
      <c r="A107" s="83">
        <v>6.2</v>
      </c>
      <c r="B107" s="84" t="s">
        <v>229</v>
      </c>
      <c r="C107" s="85" t="s">
        <v>186</v>
      </c>
      <c r="D107" s="45" t="s">
        <v>2</v>
      </c>
      <c r="E107" s="45" t="s">
        <v>110</v>
      </c>
      <c r="F107" s="43">
        <v>0</v>
      </c>
      <c r="G107" s="43">
        <v>0</v>
      </c>
      <c r="H107" s="44">
        <v>0</v>
      </c>
      <c r="I107" s="149">
        <f t="shared" si="7"/>
        <v>0</v>
      </c>
      <c r="J107" s="159">
        <v>0</v>
      </c>
      <c r="K107" s="45"/>
      <c r="L107" s="45"/>
      <c r="M107" s="71" t="s">
        <v>51</v>
      </c>
      <c r="N107" s="62"/>
      <c r="O107" s="62"/>
      <c r="P107" s="62"/>
      <c r="Q107" s="62"/>
      <c r="R107" s="62"/>
    </row>
    <row r="108" spans="1:18" s="63" customFormat="1" ht="14">
      <c r="A108" s="86"/>
      <c r="B108" s="95"/>
      <c r="C108" s="85" t="s">
        <v>187</v>
      </c>
      <c r="D108" s="45" t="s">
        <v>180</v>
      </c>
      <c r="E108" s="45" t="s">
        <v>20</v>
      </c>
      <c r="F108" s="43">
        <v>0</v>
      </c>
      <c r="G108" s="43">
        <v>0</v>
      </c>
      <c r="H108" s="44">
        <v>0</v>
      </c>
      <c r="I108" s="149">
        <f t="shared" ref="I108:I112" si="8">F108*G108*H108</f>
        <v>0</v>
      </c>
      <c r="J108" s="159">
        <v>0</v>
      </c>
      <c r="K108" s="45"/>
      <c r="L108" s="45"/>
      <c r="M108" s="71" t="s">
        <v>93</v>
      </c>
      <c r="N108" s="62"/>
      <c r="O108" s="62"/>
      <c r="P108" s="62"/>
      <c r="Q108" s="62"/>
      <c r="R108" s="62"/>
    </row>
    <row r="109" spans="1:18" s="63" customFormat="1" ht="14">
      <c r="A109" s="86"/>
      <c r="B109" s="95"/>
      <c r="C109" s="85" t="s">
        <v>188</v>
      </c>
      <c r="D109" s="45" t="s">
        <v>127</v>
      </c>
      <c r="E109" s="45" t="s">
        <v>20</v>
      </c>
      <c r="F109" s="43">
        <v>0</v>
      </c>
      <c r="G109" s="43">
        <v>0</v>
      </c>
      <c r="H109" s="44">
        <v>0</v>
      </c>
      <c r="I109" s="149">
        <f t="shared" si="8"/>
        <v>0</v>
      </c>
      <c r="J109" s="159">
        <v>0</v>
      </c>
      <c r="K109" s="45"/>
      <c r="L109" s="45"/>
      <c r="M109" s="71" t="s">
        <v>83</v>
      </c>
      <c r="N109" s="62"/>
      <c r="O109" s="62"/>
      <c r="P109" s="62"/>
      <c r="Q109" s="62"/>
      <c r="R109" s="62"/>
    </row>
    <row r="110" spans="1:18" s="63" customFormat="1" ht="14">
      <c r="A110" s="83">
        <v>6.3</v>
      </c>
      <c r="B110" s="84" t="s">
        <v>199</v>
      </c>
      <c r="C110" s="85" t="s">
        <v>189</v>
      </c>
      <c r="D110" s="45" t="s">
        <v>232</v>
      </c>
      <c r="E110" s="45" t="s">
        <v>20</v>
      </c>
      <c r="F110" s="43">
        <v>0</v>
      </c>
      <c r="G110" s="43">
        <v>0</v>
      </c>
      <c r="H110" s="44">
        <v>0</v>
      </c>
      <c r="I110" s="149">
        <f t="shared" si="8"/>
        <v>0</v>
      </c>
      <c r="J110" s="159">
        <v>0</v>
      </c>
      <c r="K110" s="45"/>
      <c r="L110" s="45"/>
      <c r="M110" s="71" t="s">
        <v>100</v>
      </c>
      <c r="N110" s="62"/>
      <c r="O110" s="62"/>
      <c r="P110" s="62"/>
      <c r="Q110" s="62"/>
      <c r="R110" s="62"/>
    </row>
    <row r="111" spans="1:18" s="63" customFormat="1" ht="14">
      <c r="A111" s="83">
        <v>6.4</v>
      </c>
      <c r="B111" s="84" t="s">
        <v>191</v>
      </c>
      <c r="C111" s="85" t="s">
        <v>192</v>
      </c>
      <c r="D111" s="45" t="s">
        <v>2</v>
      </c>
      <c r="E111" s="45" t="s">
        <v>110</v>
      </c>
      <c r="F111" s="43">
        <v>1</v>
      </c>
      <c r="G111" s="43">
        <v>1</v>
      </c>
      <c r="H111" s="44">
        <v>200</v>
      </c>
      <c r="I111" s="149">
        <f t="shared" si="8"/>
        <v>200</v>
      </c>
      <c r="J111" s="159">
        <v>0</v>
      </c>
      <c r="K111" s="45"/>
      <c r="L111" s="45"/>
      <c r="M111" s="71" t="s">
        <v>100</v>
      </c>
      <c r="N111" s="62"/>
      <c r="O111" s="62"/>
      <c r="P111" s="62"/>
      <c r="Q111" s="62"/>
      <c r="R111" s="62"/>
    </row>
    <row r="112" spans="1:18" s="63" customFormat="1" ht="14">
      <c r="A112" s="69"/>
      <c r="B112" s="95"/>
      <c r="C112" s="85" t="s">
        <v>193</v>
      </c>
      <c r="D112" s="45" t="s">
        <v>180</v>
      </c>
      <c r="E112" s="45" t="s">
        <v>20</v>
      </c>
      <c r="F112" s="43">
        <v>0</v>
      </c>
      <c r="G112" s="43">
        <v>0</v>
      </c>
      <c r="H112" s="44">
        <v>0</v>
      </c>
      <c r="I112" s="149">
        <f t="shared" si="8"/>
        <v>0</v>
      </c>
      <c r="J112" s="159">
        <v>0</v>
      </c>
      <c r="K112" s="45"/>
      <c r="L112" s="45"/>
      <c r="M112" s="71" t="s">
        <v>100</v>
      </c>
      <c r="N112" s="62"/>
      <c r="O112" s="62"/>
      <c r="P112" s="62"/>
      <c r="Q112" s="62"/>
      <c r="R112" s="62"/>
    </row>
    <row r="113" spans="1:18" s="63" customFormat="1" ht="14">
      <c r="A113" s="119"/>
      <c r="B113" s="114"/>
      <c r="C113" s="88" t="s">
        <v>194</v>
      </c>
      <c r="D113" s="89" t="s">
        <v>127</v>
      </c>
      <c r="E113" s="89" t="s">
        <v>20</v>
      </c>
      <c r="F113" s="90">
        <v>0</v>
      </c>
      <c r="G113" s="90">
        <v>0</v>
      </c>
      <c r="H113" s="91">
        <v>0</v>
      </c>
      <c r="I113" s="152">
        <f>F113*G113*H113</f>
        <v>0</v>
      </c>
      <c r="J113" s="164">
        <v>0</v>
      </c>
      <c r="K113" s="89"/>
      <c r="L113" s="89"/>
      <c r="M113" s="92" t="s">
        <v>100</v>
      </c>
      <c r="N113" s="62"/>
      <c r="O113" s="62"/>
      <c r="P113" s="62"/>
      <c r="Q113" s="62"/>
      <c r="R113" s="62"/>
    </row>
    <row r="114" spans="1:18" s="63" customFormat="1" ht="14">
      <c r="A114" s="120"/>
      <c r="B114" s="121"/>
      <c r="C114" s="121"/>
      <c r="D114" s="122" t="s">
        <v>190</v>
      </c>
      <c r="E114" s="123"/>
      <c r="F114" s="124"/>
      <c r="G114" s="124"/>
      <c r="H114" s="123"/>
      <c r="I114" s="154">
        <f>SUM(I104:I113)</f>
        <v>200</v>
      </c>
      <c r="J114" s="166">
        <f>SUM(J104:J113)</f>
        <v>1000</v>
      </c>
      <c r="K114" s="125"/>
      <c r="L114" s="125"/>
      <c r="M114" s="126" t="s">
        <v>200</v>
      </c>
      <c r="N114" s="62"/>
      <c r="O114" s="62"/>
      <c r="P114" s="62"/>
      <c r="Q114" s="62"/>
      <c r="R114" s="62"/>
    </row>
    <row r="115" spans="1:18" s="63" customFormat="1" thickBot="1">
      <c r="A115" s="127"/>
      <c r="B115" s="128" t="s">
        <v>202</v>
      </c>
      <c r="C115" s="129"/>
      <c r="D115" s="130"/>
      <c r="E115" s="130"/>
      <c r="F115" s="131"/>
      <c r="G115" s="131"/>
      <c r="H115" s="130"/>
      <c r="I115" s="155">
        <f>I17+I23+I31+I38+I93+I102+I114</f>
        <v>16400</v>
      </c>
      <c r="J115" s="167">
        <f>J17+J23+J31+J38+J93+J102+J114</f>
        <v>3100</v>
      </c>
      <c r="K115" s="62"/>
      <c r="L115" s="62"/>
      <c r="M115" s="62"/>
      <c r="N115" s="62"/>
      <c r="O115" s="62"/>
      <c r="P115" s="62"/>
      <c r="Q115" s="62"/>
      <c r="R115" s="62"/>
    </row>
    <row r="116" spans="1:18" s="63" customFormat="1" ht="14">
      <c r="A116" s="132"/>
      <c r="B116" s="132"/>
      <c r="C116" s="132"/>
      <c r="D116" s="62"/>
      <c r="E116" s="62"/>
      <c r="F116" s="133"/>
      <c r="G116" s="133"/>
      <c r="H116" s="62"/>
      <c r="I116" s="134"/>
      <c r="J116" s="135"/>
      <c r="K116" s="62"/>
      <c r="L116" s="62"/>
      <c r="M116" s="62"/>
      <c r="N116" s="62"/>
      <c r="O116" s="62"/>
      <c r="P116" s="62"/>
      <c r="Q116" s="62"/>
      <c r="R116" s="62"/>
    </row>
    <row r="117" spans="1:18" s="63" customFormat="1" ht="14">
      <c r="A117" s="132"/>
      <c r="B117" s="132"/>
      <c r="C117" s="132"/>
      <c r="D117" s="62"/>
      <c r="E117" s="62"/>
      <c r="F117" s="133"/>
      <c r="G117" s="133"/>
      <c r="H117" s="62"/>
      <c r="I117" s="134"/>
      <c r="J117" s="135"/>
      <c r="K117" s="62"/>
      <c r="L117" s="62"/>
      <c r="M117" s="62"/>
      <c r="N117" s="62"/>
      <c r="O117" s="62"/>
      <c r="P117" s="62"/>
      <c r="Q117" s="62"/>
      <c r="R117" s="62"/>
    </row>
    <row r="118" spans="1:18" s="63" customFormat="1" ht="14">
      <c r="A118" s="132"/>
      <c r="B118" s="132"/>
      <c r="C118" s="132"/>
      <c r="D118" s="62"/>
      <c r="E118" s="62"/>
      <c r="F118" s="133"/>
      <c r="G118" s="133"/>
      <c r="H118" s="62"/>
      <c r="I118" s="134"/>
      <c r="J118" s="135"/>
      <c r="K118" s="62"/>
      <c r="L118" s="62"/>
      <c r="M118" s="62"/>
      <c r="N118" s="62"/>
      <c r="O118" s="62"/>
      <c r="P118" s="62"/>
      <c r="Q118" s="62"/>
      <c r="R118" s="62"/>
    </row>
    <row r="119" spans="1:18" s="63" customFormat="1" ht="14">
      <c r="A119" s="132"/>
      <c r="B119" s="132"/>
      <c r="C119" s="132"/>
      <c r="D119" s="62"/>
      <c r="E119" s="62"/>
      <c r="F119" s="133"/>
      <c r="G119" s="133"/>
      <c r="H119" s="62"/>
      <c r="I119" s="134"/>
      <c r="J119" s="135"/>
      <c r="K119" s="62"/>
      <c r="L119" s="62"/>
      <c r="M119" s="62"/>
      <c r="N119" s="62"/>
      <c r="O119" s="62"/>
      <c r="P119" s="62"/>
      <c r="Q119" s="62"/>
      <c r="R119" s="62"/>
    </row>
    <row r="120" spans="1:18" s="63" customFormat="1" ht="14">
      <c r="A120" s="132"/>
      <c r="B120" s="132"/>
      <c r="C120" s="132"/>
      <c r="D120" s="62"/>
      <c r="E120" s="62"/>
      <c r="F120" s="133"/>
      <c r="G120" s="133"/>
      <c r="H120" s="62"/>
      <c r="I120" s="134"/>
      <c r="J120" s="135"/>
      <c r="K120" s="62"/>
      <c r="L120" s="62"/>
      <c r="M120" s="62"/>
      <c r="N120" s="62"/>
      <c r="O120" s="62"/>
      <c r="P120" s="62"/>
      <c r="Q120" s="62"/>
      <c r="R120" s="62"/>
    </row>
    <row r="121" spans="1:18" s="63" customFormat="1" ht="14">
      <c r="A121" s="132"/>
      <c r="B121" s="132"/>
      <c r="C121" s="132"/>
      <c r="D121" s="62"/>
      <c r="E121" s="62"/>
      <c r="F121" s="133"/>
      <c r="G121" s="133"/>
      <c r="H121" s="62"/>
      <c r="I121" s="134"/>
      <c r="J121" s="135"/>
      <c r="K121" s="62"/>
      <c r="L121" s="62"/>
      <c r="M121" s="62"/>
      <c r="N121" s="62"/>
      <c r="O121" s="62"/>
      <c r="P121" s="62"/>
      <c r="Q121" s="62"/>
      <c r="R121" s="62"/>
    </row>
    <row r="122" spans="1:18" s="63" customFormat="1" ht="14">
      <c r="A122" s="132"/>
      <c r="B122" s="132"/>
      <c r="C122" s="132"/>
      <c r="D122" s="62"/>
      <c r="E122" s="62"/>
      <c r="F122" s="133"/>
      <c r="G122" s="133"/>
      <c r="H122" s="62"/>
      <c r="I122" s="134"/>
      <c r="J122" s="135"/>
      <c r="K122" s="62"/>
      <c r="L122" s="62"/>
      <c r="M122" s="62"/>
      <c r="N122" s="62"/>
      <c r="O122" s="62"/>
      <c r="P122" s="62"/>
      <c r="Q122" s="62"/>
      <c r="R122" s="62"/>
    </row>
    <row r="123" spans="1:18" s="63" customFormat="1" ht="14">
      <c r="A123" s="132"/>
      <c r="B123" s="132"/>
      <c r="C123" s="132"/>
      <c r="D123" s="62"/>
      <c r="E123" s="62"/>
      <c r="F123" s="133"/>
      <c r="G123" s="133"/>
      <c r="H123" s="62"/>
      <c r="I123" s="134"/>
      <c r="J123" s="135"/>
      <c r="K123" s="62"/>
      <c r="L123" s="62"/>
      <c r="M123" s="62"/>
      <c r="N123" s="62"/>
      <c r="O123" s="62"/>
      <c r="P123" s="62"/>
      <c r="Q123" s="62"/>
      <c r="R123" s="62"/>
    </row>
    <row r="124" spans="1:18" s="63" customFormat="1" ht="14">
      <c r="A124" s="132"/>
      <c r="B124" s="132"/>
      <c r="C124" s="132"/>
      <c r="D124" s="62"/>
      <c r="E124" s="62"/>
      <c r="F124" s="133"/>
      <c r="G124" s="133"/>
      <c r="H124" s="62"/>
      <c r="I124" s="134"/>
      <c r="J124" s="135"/>
      <c r="K124" s="62"/>
      <c r="L124" s="62"/>
      <c r="M124" s="62"/>
      <c r="N124" s="62"/>
      <c r="O124" s="62"/>
      <c r="P124" s="62"/>
      <c r="Q124" s="62"/>
      <c r="R124" s="62"/>
    </row>
    <row r="125" spans="1:18" s="63" customFormat="1" ht="14">
      <c r="A125" s="132"/>
      <c r="B125" s="132"/>
      <c r="C125" s="132"/>
      <c r="D125" s="62"/>
      <c r="E125" s="62"/>
      <c r="F125" s="133"/>
      <c r="G125" s="133"/>
      <c r="H125" s="62"/>
      <c r="I125" s="134"/>
      <c r="J125" s="135"/>
      <c r="K125" s="62"/>
      <c r="L125" s="62"/>
      <c r="M125" s="62"/>
      <c r="N125" s="62"/>
      <c r="O125" s="62"/>
      <c r="P125" s="62"/>
      <c r="Q125" s="62"/>
      <c r="R125" s="62"/>
    </row>
    <row r="126" spans="1:18" s="63" customFormat="1" ht="14">
      <c r="A126" s="132"/>
      <c r="B126" s="132"/>
      <c r="C126" s="132"/>
      <c r="D126" s="62"/>
      <c r="E126" s="62"/>
      <c r="F126" s="133"/>
      <c r="G126" s="133"/>
      <c r="H126" s="62"/>
      <c r="I126" s="134"/>
      <c r="J126" s="135"/>
      <c r="K126" s="62"/>
      <c r="L126" s="62"/>
      <c r="M126" s="62"/>
      <c r="N126" s="62"/>
      <c r="O126" s="62"/>
      <c r="P126" s="62"/>
      <c r="Q126" s="62"/>
      <c r="R126" s="62"/>
    </row>
    <row r="127" spans="1:18">
      <c r="A127" s="136"/>
      <c r="B127" s="136"/>
      <c r="C127" s="136"/>
      <c r="D127" s="2"/>
      <c r="E127" s="2"/>
      <c r="F127" s="137"/>
      <c r="G127" s="137"/>
      <c r="H127" s="2"/>
      <c r="I127" s="138"/>
      <c r="J127" s="139"/>
      <c r="K127" s="2"/>
      <c r="L127" s="2"/>
      <c r="M127" s="2"/>
      <c r="N127" s="2"/>
      <c r="O127" s="2"/>
      <c r="P127" s="2"/>
      <c r="Q127" s="2"/>
      <c r="R127" s="2"/>
    </row>
    <row r="128" spans="1:18">
      <c r="A128" s="136"/>
      <c r="B128" s="136"/>
      <c r="C128" s="136"/>
      <c r="D128" s="2"/>
      <c r="E128" s="2"/>
      <c r="F128" s="137"/>
      <c r="G128" s="137"/>
      <c r="H128" s="2"/>
      <c r="I128" s="138"/>
      <c r="J128" s="139"/>
      <c r="K128" s="2"/>
      <c r="L128" s="2"/>
      <c r="M128" s="2"/>
      <c r="N128" s="2"/>
      <c r="O128" s="2"/>
      <c r="P128" s="2"/>
      <c r="Q128" s="2"/>
      <c r="R128" s="2"/>
    </row>
    <row r="129" spans="1:18">
      <c r="A129" s="136"/>
      <c r="B129" s="136"/>
      <c r="C129" s="136"/>
      <c r="D129" s="2"/>
      <c r="E129" s="2"/>
      <c r="F129" s="137"/>
      <c r="G129" s="137"/>
      <c r="H129" s="2"/>
      <c r="I129" s="138"/>
      <c r="J129" s="139"/>
      <c r="K129" s="2"/>
      <c r="L129" s="2"/>
      <c r="M129" s="2"/>
      <c r="N129" s="2"/>
      <c r="O129" s="2"/>
      <c r="P129" s="2"/>
      <c r="Q129" s="2"/>
      <c r="R129" s="2"/>
    </row>
    <row r="130" spans="1:18">
      <c r="A130" s="136"/>
      <c r="B130" s="136"/>
      <c r="C130" s="136"/>
      <c r="D130" s="2"/>
      <c r="E130" s="2"/>
      <c r="F130" s="137"/>
      <c r="G130" s="137"/>
      <c r="H130" s="2"/>
      <c r="I130" s="138"/>
      <c r="J130" s="139"/>
      <c r="K130" s="2"/>
      <c r="L130" s="2"/>
      <c r="M130" s="2"/>
      <c r="N130" s="2"/>
      <c r="O130" s="2"/>
      <c r="P130" s="2"/>
      <c r="Q130" s="2"/>
      <c r="R130" s="2"/>
    </row>
    <row r="131" spans="1:18">
      <c r="A131" s="136"/>
      <c r="B131" s="136"/>
      <c r="C131" s="136"/>
      <c r="D131" s="2"/>
      <c r="E131" s="2"/>
      <c r="F131" s="137"/>
      <c r="G131" s="137"/>
      <c r="H131" s="2"/>
      <c r="I131" s="138"/>
      <c r="J131" s="139"/>
      <c r="K131" s="2"/>
      <c r="L131" s="2"/>
      <c r="M131" s="2"/>
      <c r="N131" s="2"/>
      <c r="O131" s="2"/>
      <c r="P131" s="2"/>
      <c r="Q131" s="2"/>
      <c r="R131" s="2"/>
    </row>
    <row r="132" spans="1:18">
      <c r="A132" s="136"/>
      <c r="B132" s="136"/>
      <c r="C132" s="136"/>
      <c r="D132" s="2"/>
      <c r="E132" s="2"/>
      <c r="F132" s="137"/>
      <c r="G132" s="137"/>
      <c r="H132" s="2"/>
      <c r="I132" s="138"/>
      <c r="J132" s="139"/>
      <c r="K132" s="2"/>
      <c r="L132" s="2"/>
      <c r="M132" s="2"/>
      <c r="N132" s="2"/>
      <c r="O132" s="2"/>
      <c r="P132" s="2"/>
      <c r="Q132" s="2"/>
      <c r="R132" s="2"/>
    </row>
  </sheetData>
  <sheetProtection sheet="1" objects="1" scenarios="1" formatCells="0" formatColumns="0" formatRows="0" insertColumns="0" insertRows="0" sort="0" autoFilter="0"/>
  <mergeCells count="15">
    <mergeCell ref="A6:D6"/>
    <mergeCell ref="A1:M1"/>
    <mergeCell ref="A5:M5"/>
    <mergeCell ref="B2:H2"/>
    <mergeCell ref="B4:H4"/>
    <mergeCell ref="B3:H3"/>
    <mergeCell ref="A7:C7"/>
    <mergeCell ref="D7:F7"/>
    <mergeCell ref="J7:L7"/>
    <mergeCell ref="B103:D103"/>
    <mergeCell ref="B24:D24"/>
    <mergeCell ref="B18:D18"/>
    <mergeCell ref="B32:D32"/>
    <mergeCell ref="B39:D39"/>
    <mergeCell ref="B94:D94"/>
  </mergeCells>
  <phoneticPr fontId="15" type="noConversion"/>
  <pageMargins left="0.35629921259842523" right="0.35629921259842523" top="0.40944881889763785" bottom="1" header="0.5" footer="0.5"/>
  <pageSetup paperSize="9" scale="25" fitToHeight="2" orientation="portrait" horizontalDpi="4294967292" verticalDpi="4294967292"/>
  <extLst>
    <ext xmlns:mx="http://schemas.microsoft.com/office/mac/excel/2008/main" uri="{64002731-A6B0-56B0-2670-7721B7C09600}">
      <mx:PLV Mode="0" OnePage="0" WScale="6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6"/>
  <sheetViews>
    <sheetView tabSelected="1" topLeftCell="B1" workbookViewId="0">
      <selection activeCell="H5" sqref="H5"/>
    </sheetView>
  </sheetViews>
  <sheetFormatPr baseColWidth="10" defaultRowHeight="15" x14ac:dyDescent="0"/>
  <cols>
    <col min="1" max="1" width="9.1640625" style="3" customWidth="1"/>
    <col min="2" max="2" width="23.5" style="3" customWidth="1"/>
    <col min="3" max="3" width="8.33203125" style="3" customWidth="1"/>
    <col min="4" max="4" width="41.6640625" style="3" customWidth="1"/>
    <col min="5" max="5" width="14" style="142" customWidth="1"/>
    <col min="6" max="6" width="15.33203125" style="3" customWidth="1"/>
    <col min="7" max="7" width="10.83203125" style="3" customWidth="1"/>
    <col min="8" max="16384" width="10.83203125" style="3"/>
  </cols>
  <sheetData>
    <row r="1" spans="1:15" ht="69" customHeight="1">
      <c r="A1" s="2"/>
      <c r="B1" s="234" t="s">
        <v>314</v>
      </c>
      <c r="C1" s="234"/>
      <c r="D1" s="234"/>
      <c r="E1" s="234"/>
      <c r="F1" s="234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2"/>
      <c r="D2" s="2"/>
      <c r="E2" s="138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">
      <c r="A3" s="2"/>
      <c r="C3" s="174" t="s">
        <v>97</v>
      </c>
      <c r="D3" s="175" t="s">
        <v>36</v>
      </c>
      <c r="E3" s="176" t="s">
        <v>94</v>
      </c>
      <c r="G3" s="2"/>
      <c r="H3" s="2"/>
      <c r="I3" s="2"/>
      <c r="J3" s="2"/>
      <c r="K3" s="2"/>
      <c r="L3" s="2"/>
      <c r="M3" s="2"/>
      <c r="N3" s="2"/>
      <c r="O3" s="2"/>
    </row>
    <row r="4" spans="1:15" ht="22" customHeight="1">
      <c r="A4" s="2"/>
      <c r="B4" s="2"/>
      <c r="C4" s="177"/>
      <c r="D4" s="178" t="s">
        <v>37</v>
      </c>
      <c r="E4" s="179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>
      <c r="A5" s="2"/>
      <c r="B5" s="2"/>
      <c r="C5" s="180" t="s">
        <v>85</v>
      </c>
      <c r="D5" s="181" t="s">
        <v>294</v>
      </c>
      <c r="E5" s="182">
        <v>200</v>
      </c>
      <c r="F5" s="183"/>
      <c r="G5" s="2"/>
      <c r="H5" s="2"/>
      <c r="I5" s="2"/>
      <c r="J5" s="2"/>
      <c r="K5" s="2"/>
      <c r="L5" s="2"/>
      <c r="M5" s="2"/>
      <c r="N5" s="2"/>
      <c r="O5" s="2"/>
    </row>
    <row r="6" spans="1:15">
      <c r="A6" s="2"/>
      <c r="B6" s="2"/>
      <c r="C6" s="184" t="s">
        <v>86</v>
      </c>
      <c r="D6" s="185" t="s">
        <v>295</v>
      </c>
      <c r="E6" s="186">
        <v>1000</v>
      </c>
      <c r="F6" s="183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2"/>
      <c r="C7" s="184" t="s">
        <v>256</v>
      </c>
      <c r="D7" s="185" t="s">
        <v>296</v>
      </c>
      <c r="E7" s="186">
        <v>250</v>
      </c>
      <c r="F7" s="183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/>
      <c r="C8" s="187" t="s">
        <v>257</v>
      </c>
      <c r="D8" s="188" t="s">
        <v>84</v>
      </c>
      <c r="E8" s="168">
        <f>'Detailed budget - Phase 1'!J115</f>
        <v>3100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189"/>
      <c r="D9" s="190" t="s">
        <v>38</v>
      </c>
      <c r="E9" s="169">
        <f>SUM(E5:E8)</f>
        <v>4550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1" customHeight="1">
      <c r="A10" s="2"/>
      <c r="B10" s="2"/>
      <c r="C10" s="191"/>
      <c r="D10" s="192" t="s">
        <v>39</v>
      </c>
      <c r="E10" s="170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2"/>
      <c r="B11" s="2"/>
      <c r="C11" s="184" t="s">
        <v>253</v>
      </c>
      <c r="D11" s="193" t="s">
        <v>252</v>
      </c>
      <c r="E11" s="171">
        <f>SUM('Detailed budget - Phase 1'!I8:I12)</f>
        <v>1200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184" t="s">
        <v>254</v>
      </c>
      <c r="D12" s="193" t="s">
        <v>251</v>
      </c>
      <c r="E12" s="171">
        <f>SUM('Detailed budget - Phase 1'!I13:I16)</f>
        <v>5600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2"/>
      <c r="C13" s="184" t="s">
        <v>44</v>
      </c>
      <c r="D13" s="181" t="s">
        <v>250</v>
      </c>
      <c r="E13" s="171">
        <f>SUMIF('Detailed budget - Phase 1'!M19:M113,"=EX1",'Detailed budget - Phase 1'!I19:I113)</f>
        <v>7300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2"/>
      <c r="C14" s="184" t="s">
        <v>51</v>
      </c>
      <c r="D14" s="185" t="s">
        <v>88</v>
      </c>
      <c r="E14" s="171">
        <f>SUMIF('Detailed budget - Phase 1'!M19:M113,"=EX2",'Detailed budget - Phase 1'!I19:I113)</f>
        <v>750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2"/>
      <c r="B15" s="2"/>
      <c r="C15" s="184" t="s">
        <v>82</v>
      </c>
      <c r="D15" s="185" t="s">
        <v>90</v>
      </c>
      <c r="E15" s="171">
        <f>SUMIF('Detailed budget - Phase 1'!M19:M113,"=EX3",'Detailed budget - Phase 1'!I19:I113)</f>
        <v>1250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184" t="s">
        <v>83</v>
      </c>
      <c r="D16" s="185" t="s">
        <v>99</v>
      </c>
      <c r="E16" s="171">
        <f>SUMIF('Detailed budget - Phase 1'!M19:M113,"=EX4",'Detailed budget - Phase 1'!I19:I113)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184" t="s">
        <v>87</v>
      </c>
      <c r="D17" s="185" t="s">
        <v>89</v>
      </c>
      <c r="E17" s="171">
        <f>SUMIF('Detailed budget - Phase 1'!M19:M113,"=EX5",'Detailed budget - Phase 1'!I19:I113)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184" t="s">
        <v>92</v>
      </c>
      <c r="D18" s="185" t="s">
        <v>195</v>
      </c>
      <c r="E18" s="171">
        <f>SUMIF('Detailed budget - Phase 1'!M19:M113,"=EX6",'Detailed budget - Phase 1'!I19:I113)</f>
        <v>100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2"/>
      <c r="B19" s="2"/>
      <c r="C19" s="184" t="s">
        <v>93</v>
      </c>
      <c r="D19" s="185" t="s">
        <v>196</v>
      </c>
      <c r="E19" s="171">
        <f>SUMIF('Detailed budget - Phase 1'!M19:M113,"=EX7",'Detailed budget - Phase 1'!I19:I113)</f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2"/>
      <c r="B20" s="2"/>
      <c r="C20" s="184" t="s">
        <v>100</v>
      </c>
      <c r="D20" s="194" t="s">
        <v>91</v>
      </c>
      <c r="E20" s="171">
        <f>SUMIF('Detailed budget - Phase 1'!M19:M113,"=EX8",'Detailed budget - Phase 1'!I19:I113)</f>
        <v>200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/>
      <c r="B21" s="2"/>
      <c r="C21" s="195" t="s">
        <v>197</v>
      </c>
      <c r="D21" s="196" t="s">
        <v>201</v>
      </c>
      <c r="E21" s="171">
        <f>SUMIF('Detailed budget - Phase 1'!M19:M113,"=EX9",'Detailed budget - Phase 1'!I19:I113)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/>
      <c r="B22" s="2"/>
      <c r="C22" s="197"/>
      <c r="D22" s="190" t="s">
        <v>40</v>
      </c>
      <c r="E22" s="169">
        <f>SUM(E11:E21)</f>
        <v>16400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"/>
      <c r="B23" s="2"/>
      <c r="C23" s="198"/>
      <c r="D23" s="199"/>
      <c r="E23" s="17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2"/>
      <c r="B24" s="2"/>
      <c r="C24" s="197"/>
      <c r="D24" s="200" t="s">
        <v>95</v>
      </c>
      <c r="E24" s="173">
        <f>E9-E22</f>
        <v>-11850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2"/>
      <c r="B25" s="2"/>
      <c r="C25" s="2"/>
      <c r="D25" s="2"/>
      <c r="E25" s="138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9" customHeight="1">
      <c r="A26" s="2"/>
      <c r="B26" s="2"/>
      <c r="C26" s="2"/>
      <c r="D26" s="2"/>
      <c r="E26" s="138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95" customHeight="1">
      <c r="A27" s="2"/>
      <c r="B27" s="235"/>
      <c r="C27" s="236"/>
      <c r="D27" s="236"/>
      <c r="E27" s="236"/>
      <c r="F27" s="236"/>
      <c r="G27" s="236"/>
      <c r="H27" s="2"/>
      <c r="I27" s="2"/>
      <c r="J27" s="2"/>
      <c r="K27" s="2"/>
      <c r="L27" s="2"/>
      <c r="M27" s="2"/>
      <c r="N27" s="2"/>
      <c r="O27" s="2"/>
    </row>
    <row r="28" spans="1:15">
      <c r="A28" s="2"/>
      <c r="B28" s="2"/>
      <c r="C28" s="2"/>
      <c r="D28" s="2"/>
      <c r="E28" s="138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138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138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138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138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138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138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138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138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138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138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138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138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138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138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138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138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C45" s="2"/>
      <c r="D45" s="2"/>
      <c r="E45" s="138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H46" s="2"/>
      <c r="I46" s="2"/>
      <c r="J46" s="2"/>
      <c r="K46" s="2"/>
      <c r="L46" s="2"/>
      <c r="M46" s="2"/>
      <c r="N46" s="2"/>
      <c r="O46" s="2"/>
    </row>
  </sheetData>
  <sheetProtection sheet="1" objects="1" scenarios="1" formatCells="0" formatColumns="0" formatRows="0" insertRows="0" insertHyperlinks="0" deleteRows="0"/>
  <mergeCells count="2">
    <mergeCell ref="B1:F1"/>
    <mergeCell ref="B27:G27"/>
  </mergeCells>
  <phoneticPr fontId="15" type="noConversion"/>
  <pageMargins left="0.75" right="0.75" top="1" bottom="1" header="0.5" footer="0.5"/>
  <pageSetup paperSize="9" scale="65" orientation="portrait" horizontalDpi="4294967292" verticalDpi="4294967292"/>
  <ignoredErrors>
    <ignoredError sqref="E11:E12" formulaRange="1"/>
    <ignoredError sqref="E13:E21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 study</vt:lpstr>
      <vt:lpstr>Detailed budget - Phase 1</vt:lpstr>
      <vt:lpstr>Consolidated Budget - Phase 2</vt:lpstr>
    </vt:vector>
  </TitlesOfParts>
  <Company>Danish Refugee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Danish Refugee Council</dc:creator>
  <cp:lastModifiedBy>Melissa Weihmayer</cp:lastModifiedBy>
  <cp:lastPrinted>2017-09-21T09:45:07Z</cp:lastPrinted>
  <dcterms:created xsi:type="dcterms:W3CDTF">2017-08-09T13:08:35Z</dcterms:created>
  <dcterms:modified xsi:type="dcterms:W3CDTF">2017-11-30T13:32:32Z</dcterms:modified>
</cp:coreProperties>
</file>